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dRF\Rozpočet Olomouckého kraje\2018\ZOK 18.12.2017\"/>
    </mc:Choice>
  </mc:AlternateContent>
  <bookViews>
    <workbookView xWindow="0" yWindow="0" windowWidth="28800" windowHeight="11700"/>
  </bookViews>
  <sheets>
    <sheet name="Souhrn " sheetId="8" r:id="rId1"/>
    <sheet name="Školství - ORJ 17" sheetId="10" r:id="rId2"/>
    <sheet name="Školství - ORJ 19" sheetId="17" r:id="rId3"/>
    <sheet name="Sociální - ORJ 17 " sheetId="11" r:id="rId4"/>
    <sheet name="Sociální - ORJ 19" sheetId="18" r:id="rId5"/>
    <sheet name="Doprava - ORJ 17 " sheetId="6" r:id="rId6"/>
    <sheet name="Doprava - ORJ 19" sheetId="13" r:id="rId7"/>
    <sheet name="Doprava - SSOK " sheetId="5" r:id="rId8"/>
    <sheet name="Kultura - ORJ 17 " sheetId="14" r:id="rId9"/>
    <sheet name="Kultura - ORJ 19" sheetId="16" r:id="rId10"/>
    <sheet name="Zdravotnictví - ORJ 17" sheetId="15" r:id="rId11"/>
    <sheet name="Zdravotnictví - ORJ 19" sheetId="19" r:id="rId12"/>
    <sheet name="OKŘ" sheetId="3" r:id="rId13"/>
    <sheet name="OKH" sheetId="4" r:id="rId14"/>
    <sheet name="OIT" sheetId="1" r:id="rId15"/>
    <sheet name="nedoporučené k realizaci" sheetId="20" state="hidden" r:id="rId16"/>
  </sheets>
  <definedNames>
    <definedName name="_xlnm._FilterDatabase" localSheetId="8" hidden="1">'Kultura - ORJ 17 '!$A$5:$S$16</definedName>
    <definedName name="_xlnm._FilterDatabase" localSheetId="9" hidden="1">'Kultura - ORJ 19'!$A$5:$S$24</definedName>
    <definedName name="_xlnm._FilterDatabase" localSheetId="15" hidden="1">'nedoporučené k realizaci'!$A$4:$S$122</definedName>
    <definedName name="_xlnm._FilterDatabase" localSheetId="3" hidden="1">'Sociální - ORJ 17 '!$A$5:$S$29</definedName>
    <definedName name="_xlnm._FilterDatabase" localSheetId="4" hidden="1">'Sociální - ORJ 19'!$A$1:$S$69</definedName>
    <definedName name="_xlnm._FilterDatabase" localSheetId="1" hidden="1">'Školství - ORJ 17'!$B$1:$B$120</definedName>
    <definedName name="_xlnm._FilterDatabase" localSheetId="2" hidden="1">'Školství - ORJ 19'!$B$1:$B$113</definedName>
    <definedName name="_xlnm._FilterDatabase" localSheetId="10" hidden="1">'Zdravotnictví - ORJ 17'!$A$5:$S$17</definedName>
    <definedName name="_xlnm._FilterDatabase" localSheetId="11" hidden="1">'Zdravotnictví - ORJ 19'!$A$1:$S$39</definedName>
    <definedName name="_xlnm.Print_Titles" localSheetId="5">'Doprava - ORJ 17 '!$1:$7</definedName>
    <definedName name="_xlnm.Print_Titles" localSheetId="6">'Doprava - ORJ 19'!$1:$7</definedName>
    <definedName name="_xlnm.Print_Titles" localSheetId="7">'Doprava - SSOK '!$4:$7</definedName>
    <definedName name="_xlnm.Print_Titles" localSheetId="8">'Kultura - ORJ 17 '!$1:$7</definedName>
    <definedName name="_xlnm.Print_Titles" localSheetId="9">'Kultura - ORJ 19'!$1:$7</definedName>
    <definedName name="_xlnm.Print_Titles" localSheetId="15">'nedoporučené k realizaci'!$1:$6</definedName>
    <definedName name="_xlnm.Print_Titles" localSheetId="14">OIT!$1:$7</definedName>
    <definedName name="_xlnm.Print_Titles" localSheetId="13">OKH!$1:$7</definedName>
    <definedName name="_xlnm.Print_Titles" localSheetId="12">OKŘ!$1:$7</definedName>
    <definedName name="_xlnm.Print_Titles" localSheetId="3">'Sociální - ORJ 17 '!$1:$7</definedName>
    <definedName name="_xlnm.Print_Titles" localSheetId="4">'Sociální - ORJ 19'!$1:$7</definedName>
    <definedName name="_xlnm.Print_Titles" localSheetId="1">'Školství - ORJ 17'!$1:$7</definedName>
    <definedName name="_xlnm.Print_Titles" localSheetId="2">'Školství - ORJ 19'!$1:$7</definedName>
    <definedName name="_xlnm.Print_Titles" localSheetId="10">'Zdravotnictví - ORJ 17'!$1:$7</definedName>
    <definedName name="_xlnm.Print_Titles" localSheetId="11">'Zdravotnictví - ORJ 19'!$1:$7</definedName>
    <definedName name="_xlnm.Print_Area" localSheetId="5">'Doprava - ORJ 17 '!$A$1:$R$12</definedName>
    <definedName name="_xlnm.Print_Area" localSheetId="6">'Doprava - ORJ 19'!$A$1:$R$14</definedName>
    <definedName name="_xlnm.Print_Area" localSheetId="7">'Doprava - SSOK '!$A$1:$R$51</definedName>
    <definedName name="_xlnm.Print_Area" localSheetId="8">'Kultura - ORJ 17 '!$A$1:$R$16</definedName>
    <definedName name="_xlnm.Print_Area" localSheetId="9">'Kultura - ORJ 19'!$A$1:$R$28</definedName>
    <definedName name="_xlnm.Print_Area" localSheetId="15">'nedoporučené k realizaci'!$A$1:$S$122</definedName>
    <definedName name="_xlnm.Print_Area" localSheetId="14">OIT!$A$1:$R$10</definedName>
    <definedName name="_xlnm.Print_Area" localSheetId="13">OKH!$A$1:$R$11</definedName>
    <definedName name="_xlnm.Print_Area" localSheetId="12">OKŘ!$A$1:$R$10</definedName>
    <definedName name="_xlnm.Print_Area" localSheetId="3">'Sociální - ORJ 17 '!$A$1:$R$29</definedName>
    <definedName name="_xlnm.Print_Area" localSheetId="4">'Sociální - ORJ 19'!$A$1:$R$69</definedName>
    <definedName name="_xlnm.Print_Area" localSheetId="1">'Školství - ORJ 17'!$A$1:$R$37</definedName>
    <definedName name="_xlnm.Print_Area" localSheetId="2">'Školství - ORJ 19'!$A$1:$R$30</definedName>
    <definedName name="_xlnm.Print_Area" localSheetId="10">'Zdravotnictví - ORJ 17'!$A$1:$R$17</definedName>
    <definedName name="_xlnm.Print_Area" localSheetId="11">'Zdravotnictví - ORJ 19'!$A$1:$R$46</definedName>
  </definedNames>
  <calcPr calcId="162913"/>
</workbook>
</file>

<file path=xl/calcChain.xml><?xml version="1.0" encoding="utf-8"?>
<calcChain xmlns="http://schemas.openxmlformats.org/spreadsheetml/2006/main">
  <c r="L8" i="19" l="1"/>
  <c r="L21" i="5"/>
  <c r="L8" i="5"/>
  <c r="L12" i="6"/>
  <c r="L8" i="18"/>
  <c r="L8" i="11"/>
  <c r="L8" i="17"/>
  <c r="L8" i="10"/>
  <c r="K31" i="8"/>
  <c r="R21" i="10" l="1"/>
  <c r="R20" i="10"/>
  <c r="Q12" i="10"/>
  <c r="L12" i="10"/>
  <c r="R18" i="10" l="1"/>
  <c r="O36" i="10" l="1"/>
  <c r="R36" i="10" s="1"/>
  <c r="N8" i="10"/>
  <c r="P8" i="10"/>
  <c r="Q8" i="10"/>
  <c r="R35" i="19" l="1"/>
  <c r="R34" i="19"/>
  <c r="R33" i="19"/>
  <c r="R121" i="20" l="1"/>
  <c r="N108" i="20" l="1"/>
  <c r="P108" i="20"/>
  <c r="Q108" i="20"/>
  <c r="R108" i="20"/>
  <c r="L108" i="20"/>
  <c r="O109" i="20"/>
  <c r="O108" i="20" s="1"/>
  <c r="R17" i="11"/>
  <c r="R8" i="11"/>
  <c r="R10" i="11"/>
  <c r="N7" i="20"/>
  <c r="P7" i="20"/>
  <c r="Q7" i="20"/>
  <c r="L7" i="20"/>
  <c r="O107" i="20"/>
  <c r="Q8" i="5" l="1"/>
  <c r="R10" i="15"/>
  <c r="Q10" i="15"/>
  <c r="P10" i="15"/>
  <c r="N10" i="15"/>
  <c r="L10" i="15"/>
  <c r="L8" i="14"/>
  <c r="N8" i="17"/>
  <c r="O8" i="17"/>
  <c r="P8" i="17"/>
  <c r="Q8" i="17"/>
  <c r="R8" i="17"/>
  <c r="O9" i="19" l="1"/>
  <c r="O10" i="14"/>
  <c r="O9" i="14"/>
  <c r="P8" i="18"/>
  <c r="Q110" i="20" l="1"/>
  <c r="Q122" i="20" s="1"/>
  <c r="P110" i="20"/>
  <c r="P122" i="20" s="1"/>
  <c r="O110" i="20"/>
  <c r="L110" i="20"/>
  <c r="L122" i="20" s="1"/>
  <c r="P10" i="1"/>
  <c r="Q10" i="1"/>
  <c r="J30" i="8" s="1"/>
  <c r="Q8" i="19"/>
  <c r="Q17" i="16"/>
  <c r="Q8" i="14"/>
  <c r="Q8" i="18"/>
  <c r="M8" i="11"/>
  <c r="N8" i="11"/>
  <c r="N29" i="11" s="1"/>
  <c r="P8" i="11"/>
  <c r="P29" i="11" s="1"/>
  <c r="Q8" i="11"/>
  <c r="Q29" i="11" s="1"/>
  <c r="L29" i="11"/>
  <c r="Q16" i="14" l="1"/>
  <c r="L16" i="14"/>
  <c r="N8" i="14"/>
  <c r="N16" i="14" s="1"/>
  <c r="P8" i="14"/>
  <c r="P16" i="14" s="1"/>
  <c r="N110" i="20" l="1"/>
  <c r="N122" i="20" s="1"/>
  <c r="R110" i="20"/>
  <c r="O103" i="20"/>
  <c r="O104" i="20"/>
  <c r="O105" i="20"/>
  <c r="O106" i="20"/>
  <c r="O77" i="20"/>
  <c r="O78" i="20"/>
  <c r="O79" i="20"/>
  <c r="O80" i="20"/>
  <c r="O81" i="20"/>
  <c r="O82" i="20"/>
  <c r="O83" i="20"/>
  <c r="O84" i="20"/>
  <c r="O85" i="20"/>
  <c r="O86" i="20"/>
  <c r="O87" i="20"/>
  <c r="O88" i="20"/>
  <c r="O89" i="20"/>
  <c r="O90" i="20"/>
  <c r="O91" i="20"/>
  <c r="O92" i="20"/>
  <c r="O93" i="20"/>
  <c r="O94" i="20"/>
  <c r="O95" i="20"/>
  <c r="O96" i="20"/>
  <c r="O97" i="20"/>
  <c r="O98" i="20"/>
  <c r="O99" i="20"/>
  <c r="O100" i="20"/>
  <c r="O101" i="20"/>
  <c r="O102" i="20"/>
  <c r="O75" i="20"/>
  <c r="O76" i="20"/>
  <c r="O67" i="20"/>
  <c r="O68" i="20"/>
  <c r="O69" i="20"/>
  <c r="O70" i="20"/>
  <c r="O71" i="20"/>
  <c r="O72" i="20"/>
  <c r="O73" i="20"/>
  <c r="O74" i="20"/>
  <c r="O60" i="20"/>
  <c r="O61" i="20"/>
  <c r="O62" i="20"/>
  <c r="O63" i="20"/>
  <c r="O64" i="20"/>
  <c r="O65" i="20"/>
  <c r="O66" i="20"/>
  <c r="O59" i="20"/>
  <c r="O58" i="20"/>
  <c r="O57" i="20"/>
  <c r="O56" i="20"/>
  <c r="O51" i="20"/>
  <c r="O52" i="20"/>
  <c r="O53" i="20"/>
  <c r="O54" i="20"/>
  <c r="O55" i="20"/>
  <c r="O49" i="20"/>
  <c r="O50" i="20"/>
  <c r="N37" i="10"/>
  <c r="Q37" i="10"/>
  <c r="P37" i="10"/>
  <c r="L37" i="10"/>
  <c r="O48" i="20"/>
  <c r="R48" i="20" s="1"/>
  <c r="O47" i="20"/>
  <c r="R47" i="20" s="1"/>
  <c r="O46" i="20"/>
  <c r="R46" i="20" s="1"/>
  <c r="O45" i="20"/>
  <c r="R45" i="20" s="1"/>
  <c r="O44" i="20"/>
  <c r="R44" i="20" s="1"/>
  <c r="O43" i="20"/>
  <c r="R43" i="20" s="1"/>
  <c r="O42" i="20"/>
  <c r="R42" i="20" s="1"/>
  <c r="O41" i="20"/>
  <c r="R41" i="20" s="1"/>
  <c r="O40" i="20"/>
  <c r="R40" i="20" s="1"/>
  <c r="O39" i="20"/>
  <c r="R39" i="20" s="1"/>
  <c r="O38" i="20"/>
  <c r="R38" i="20" s="1"/>
  <c r="O37" i="20"/>
  <c r="R37" i="20" s="1"/>
  <c r="O36" i="20"/>
  <c r="R36" i="20" s="1"/>
  <c r="O35" i="20"/>
  <c r="R35" i="20" s="1"/>
  <c r="O34" i="20"/>
  <c r="R34" i="20" s="1"/>
  <c r="O33" i="20"/>
  <c r="O32" i="20"/>
  <c r="R32" i="20" s="1"/>
  <c r="O31" i="20"/>
  <c r="R31" i="20" s="1"/>
  <c r="O30" i="20"/>
  <c r="R30" i="20" s="1"/>
  <c r="O29" i="20"/>
  <c r="R29" i="20" s="1"/>
  <c r="O28" i="20"/>
  <c r="R28" i="20" s="1"/>
  <c r="O27" i="20"/>
  <c r="R27" i="20" s="1"/>
  <c r="O26" i="20"/>
  <c r="R26" i="20" s="1"/>
  <c r="O25" i="20"/>
  <c r="O24" i="20"/>
  <c r="O23" i="20"/>
  <c r="O22" i="20"/>
  <c r="O21" i="20"/>
  <c r="O20" i="20"/>
  <c r="O19" i="20"/>
  <c r="O18" i="20"/>
  <c r="O17" i="20"/>
  <c r="O16" i="20"/>
  <c r="R15" i="20"/>
  <c r="O15" i="20"/>
  <c r="O14" i="20"/>
  <c r="O13" i="20"/>
  <c r="O12" i="20"/>
  <c r="O11" i="20"/>
  <c r="O10" i="20"/>
  <c r="O9" i="20"/>
  <c r="O8" i="20"/>
  <c r="O7" i="20" l="1"/>
  <c r="O122" i="20" s="1"/>
  <c r="R7" i="20"/>
  <c r="R122" i="20" s="1"/>
  <c r="H19" i="8"/>
  <c r="H27" i="8"/>
  <c r="H23" i="8"/>
  <c r="H13" i="8"/>
  <c r="H8" i="8"/>
  <c r="H31" i="8" l="1"/>
  <c r="O35" i="10" l="1"/>
  <c r="R35" i="10" s="1"/>
  <c r="O25" i="10"/>
  <c r="R25" i="10" s="1"/>
  <c r="O24" i="10"/>
  <c r="R24" i="10" s="1"/>
  <c r="L30" i="17" l="1"/>
  <c r="O26" i="17" l="1"/>
  <c r="O27" i="17"/>
  <c r="L17" i="16" l="1"/>
  <c r="Q8" i="16"/>
  <c r="L8" i="16"/>
  <c r="J28" i="8" l="1"/>
  <c r="L8" i="3"/>
  <c r="Q8" i="13"/>
  <c r="Q10" i="6"/>
  <c r="P10" i="6"/>
  <c r="P8" i="6"/>
  <c r="P12" i="6" s="1"/>
  <c r="N21" i="5" l="1"/>
  <c r="O21" i="5"/>
  <c r="P21" i="5"/>
  <c r="Q21" i="5"/>
  <c r="Q51" i="5" s="1"/>
  <c r="O29" i="19" l="1"/>
  <c r="L51" i="5" l="1"/>
  <c r="L10" i="1" l="1"/>
  <c r="N10" i="1"/>
  <c r="L8" i="1"/>
  <c r="N8" i="1"/>
  <c r="L11" i="4"/>
  <c r="N11" i="4"/>
  <c r="L8" i="4"/>
  <c r="N8" i="4"/>
  <c r="N8" i="19"/>
  <c r="P8" i="19"/>
  <c r="R8" i="19"/>
  <c r="N17" i="16"/>
  <c r="P17" i="16"/>
  <c r="N8" i="16"/>
  <c r="P8" i="16"/>
  <c r="R21" i="5"/>
  <c r="N8" i="5"/>
  <c r="O8" i="5"/>
  <c r="O51" i="5" s="1"/>
  <c r="P8" i="5"/>
  <c r="P51" i="5" s="1"/>
  <c r="R8" i="5"/>
  <c r="L14" i="13"/>
  <c r="L10" i="6"/>
  <c r="N10" i="6"/>
  <c r="N8" i="6"/>
  <c r="L8" i="6"/>
  <c r="L69" i="18"/>
  <c r="R51" i="5" l="1"/>
  <c r="L8" i="13"/>
  <c r="N8" i="13"/>
  <c r="N14" i="13" s="1"/>
  <c r="N8" i="18"/>
  <c r="G26" i="8" l="1"/>
  <c r="G27" i="8" s="1"/>
  <c r="O10" i="19"/>
  <c r="O11" i="19"/>
  <c r="O12" i="19"/>
  <c r="O13" i="19"/>
  <c r="O14" i="19"/>
  <c r="O15" i="19"/>
  <c r="O16" i="19"/>
  <c r="O17" i="19"/>
  <c r="O18" i="19"/>
  <c r="O19" i="19"/>
  <c r="O20" i="19"/>
  <c r="O21" i="19"/>
  <c r="O22" i="19"/>
  <c r="O23" i="19"/>
  <c r="O24" i="19"/>
  <c r="O25" i="19"/>
  <c r="O26" i="19"/>
  <c r="O27" i="19"/>
  <c r="O28" i="19"/>
  <c r="O30" i="19"/>
  <c r="O31" i="19"/>
  <c r="O32" i="19"/>
  <c r="O33" i="19"/>
  <c r="O34" i="19"/>
  <c r="O35" i="19"/>
  <c r="O36" i="19"/>
  <c r="O37" i="19"/>
  <c r="O38" i="19"/>
  <c r="O45" i="19"/>
  <c r="R45" i="19" s="1"/>
  <c r="O44" i="19"/>
  <c r="R44" i="19" s="1"/>
  <c r="O43" i="19"/>
  <c r="R43" i="19" s="1"/>
  <c r="O42" i="19"/>
  <c r="R42" i="19" s="1"/>
  <c r="Q39" i="19"/>
  <c r="P39" i="19"/>
  <c r="N39" i="19"/>
  <c r="L39" i="19"/>
  <c r="G20" i="8"/>
  <c r="G18" i="8"/>
  <c r="G17" i="8"/>
  <c r="O8" i="19" l="1"/>
  <c r="N46" i="19"/>
  <c r="Q46" i="19"/>
  <c r="L46" i="19"/>
  <c r="J26" i="8"/>
  <c r="K26" i="8" s="1"/>
  <c r="P46" i="19"/>
  <c r="R39" i="19"/>
  <c r="R46" i="19" s="1"/>
  <c r="O39" i="19"/>
  <c r="O10" i="13"/>
  <c r="I19" i="8"/>
  <c r="O46" i="19" l="1"/>
  <c r="G5" i="8" l="1"/>
  <c r="G10" i="8"/>
  <c r="G13" i="8" s="1"/>
  <c r="J10" i="8"/>
  <c r="K10" i="8" s="1"/>
  <c r="R8" i="18"/>
  <c r="O9" i="18"/>
  <c r="O10" i="18"/>
  <c r="O11" i="18"/>
  <c r="O12" i="18"/>
  <c r="O13" i="18"/>
  <c r="O14" i="18"/>
  <c r="O15" i="18"/>
  <c r="O16" i="18"/>
  <c r="O17" i="18"/>
  <c r="O18" i="18"/>
  <c r="O19" i="18"/>
  <c r="O20" i="18"/>
  <c r="O21" i="18"/>
  <c r="O22" i="18"/>
  <c r="O23" i="18"/>
  <c r="O24" i="18"/>
  <c r="O25" i="18"/>
  <c r="O26" i="18"/>
  <c r="O27" i="18"/>
  <c r="O28" i="18"/>
  <c r="O29" i="18"/>
  <c r="O30" i="18"/>
  <c r="O31" i="18"/>
  <c r="O32" i="18"/>
  <c r="O33" i="18"/>
  <c r="O34" i="18"/>
  <c r="O35" i="18"/>
  <c r="O36" i="18"/>
  <c r="O37" i="18"/>
  <c r="O38" i="18"/>
  <c r="O39" i="18"/>
  <c r="O40" i="18"/>
  <c r="O41" i="18"/>
  <c r="O42" i="18"/>
  <c r="O43" i="18"/>
  <c r="O44" i="18"/>
  <c r="O45" i="18"/>
  <c r="O46" i="18"/>
  <c r="O47" i="18"/>
  <c r="O48" i="18"/>
  <c r="O49" i="18"/>
  <c r="O50" i="18"/>
  <c r="O51" i="18"/>
  <c r="O52" i="18"/>
  <c r="O53" i="18"/>
  <c r="O54" i="18"/>
  <c r="O55" i="18"/>
  <c r="O56" i="18"/>
  <c r="O57" i="18"/>
  <c r="O58" i="18"/>
  <c r="O59" i="18"/>
  <c r="O60" i="18"/>
  <c r="O61" i="18"/>
  <c r="O62" i="18"/>
  <c r="O63" i="18"/>
  <c r="O64" i="18"/>
  <c r="O65" i="18"/>
  <c r="O66" i="18"/>
  <c r="N67" i="18"/>
  <c r="N69" i="18" s="1"/>
  <c r="O67" i="18"/>
  <c r="P67" i="18"/>
  <c r="Q67" i="18"/>
  <c r="R67" i="18"/>
  <c r="J5" i="8"/>
  <c r="K5" i="8" s="1"/>
  <c r="O9" i="17"/>
  <c r="O10" i="17"/>
  <c r="O11" i="17"/>
  <c r="O12" i="17"/>
  <c r="O13" i="17"/>
  <c r="O14" i="17"/>
  <c r="O15" i="17"/>
  <c r="O16" i="17"/>
  <c r="O17" i="17"/>
  <c r="O18" i="17"/>
  <c r="O19" i="17"/>
  <c r="O20" i="17"/>
  <c r="O21" i="17"/>
  <c r="O22" i="17"/>
  <c r="O23" i="17"/>
  <c r="O24" i="17"/>
  <c r="O25" i="17"/>
  <c r="N28" i="17"/>
  <c r="N30" i="17" s="1"/>
  <c r="O28" i="17"/>
  <c r="P28" i="17"/>
  <c r="P30" i="17" s="1"/>
  <c r="Q28" i="17"/>
  <c r="Q30" i="17" s="1"/>
  <c r="R28" i="17"/>
  <c r="R30" i="17" s="1"/>
  <c r="O30" i="17" l="1"/>
  <c r="Q69" i="18"/>
  <c r="P69" i="18"/>
  <c r="R69" i="18"/>
  <c r="O8" i="18"/>
  <c r="O69" i="18" s="1"/>
  <c r="J20" i="8"/>
  <c r="K20" i="8" s="1"/>
  <c r="O19" i="16"/>
  <c r="O20" i="16"/>
  <c r="O21" i="16"/>
  <c r="O22" i="16"/>
  <c r="O23" i="16"/>
  <c r="O24" i="16"/>
  <c r="O18" i="16"/>
  <c r="G21" i="8"/>
  <c r="J21" i="8"/>
  <c r="K21" i="8" s="1"/>
  <c r="R8" i="16"/>
  <c r="O10" i="16"/>
  <c r="O11" i="16"/>
  <c r="O12" i="16"/>
  <c r="O13" i="16"/>
  <c r="O14" i="16"/>
  <c r="O15" i="16"/>
  <c r="O16" i="16"/>
  <c r="O9" i="16"/>
  <c r="O8" i="16" l="1"/>
  <c r="O17" i="16"/>
  <c r="G22" i="8"/>
  <c r="G23" i="8" s="1"/>
  <c r="N28" i="16"/>
  <c r="L28" i="16"/>
  <c r="Q28" i="16" l="1"/>
  <c r="J22" i="8"/>
  <c r="J23" i="8" s="1"/>
  <c r="O28" i="16"/>
  <c r="P28" i="16"/>
  <c r="R17" i="16"/>
  <c r="R28" i="16" s="1"/>
  <c r="J9" i="8"/>
  <c r="G4" i="8"/>
  <c r="G8" i="8" s="1"/>
  <c r="J4" i="8"/>
  <c r="O16" i="15"/>
  <c r="R16" i="15" s="1"/>
  <c r="O15" i="15"/>
  <c r="R15" i="15" s="1"/>
  <c r="O14" i="15"/>
  <c r="R14" i="15" s="1"/>
  <c r="O13" i="15"/>
  <c r="R13" i="15" s="1"/>
  <c r="O12" i="15"/>
  <c r="R12" i="15" s="1"/>
  <c r="O11" i="15"/>
  <c r="R11" i="15" s="1"/>
  <c r="O9" i="15"/>
  <c r="R8" i="15"/>
  <c r="Q8" i="15"/>
  <c r="P8" i="15"/>
  <c r="O8" i="15"/>
  <c r="N8" i="15"/>
  <c r="L8" i="15"/>
  <c r="O11" i="14"/>
  <c r="R11" i="14" s="1"/>
  <c r="O12" i="14"/>
  <c r="R12" i="14" s="1"/>
  <c r="O13" i="14"/>
  <c r="R13" i="14" s="1"/>
  <c r="O14" i="14"/>
  <c r="R14" i="14" s="1"/>
  <c r="O15" i="14"/>
  <c r="R15" i="14" s="1"/>
  <c r="O20" i="11"/>
  <c r="R20" i="11" s="1"/>
  <c r="O21" i="11"/>
  <c r="R21" i="11" s="1"/>
  <c r="O22" i="11"/>
  <c r="R22" i="11" s="1"/>
  <c r="O23" i="11"/>
  <c r="O24" i="11"/>
  <c r="R24" i="11" s="1"/>
  <c r="O25" i="11"/>
  <c r="R25" i="11" s="1"/>
  <c r="O26" i="11"/>
  <c r="R26" i="11" s="1"/>
  <c r="O27" i="11"/>
  <c r="R27" i="11" s="1"/>
  <c r="O28" i="11"/>
  <c r="R28" i="11" s="1"/>
  <c r="O19" i="11"/>
  <c r="R19" i="11" s="1"/>
  <c r="O8" i="14"/>
  <c r="O16" i="14" s="1"/>
  <c r="R12" i="13"/>
  <c r="Q12" i="13"/>
  <c r="P12" i="13"/>
  <c r="O12" i="13"/>
  <c r="N12" i="13"/>
  <c r="O11" i="13"/>
  <c r="O9" i="13"/>
  <c r="P8" i="13"/>
  <c r="G16" i="8" s="1"/>
  <c r="O34" i="10"/>
  <c r="R34" i="10" s="1"/>
  <c r="O33" i="10"/>
  <c r="R33" i="10" s="1"/>
  <c r="O31" i="10"/>
  <c r="R31" i="10" s="1"/>
  <c r="O32" i="10"/>
  <c r="R32" i="10" s="1"/>
  <c r="O30" i="10"/>
  <c r="R30" i="10" s="1"/>
  <c r="O27" i="10"/>
  <c r="R27" i="10" s="1"/>
  <c r="O28" i="10"/>
  <c r="R28" i="10" s="1"/>
  <c r="O29" i="10"/>
  <c r="R29" i="10" s="1"/>
  <c r="O26" i="10"/>
  <c r="O23" i="10"/>
  <c r="O20" i="10"/>
  <c r="O21" i="10"/>
  <c r="O22" i="10"/>
  <c r="O18" i="10"/>
  <c r="O19" i="10"/>
  <c r="O14" i="10"/>
  <c r="O15" i="10"/>
  <c r="O16" i="10"/>
  <c r="O17" i="10"/>
  <c r="O10" i="10"/>
  <c r="O11" i="10"/>
  <c r="O12" i="10"/>
  <c r="O13" i="10"/>
  <c r="O9" i="10"/>
  <c r="O17" i="11"/>
  <c r="O18" i="11"/>
  <c r="O16" i="11"/>
  <c r="O13" i="11"/>
  <c r="O14" i="11"/>
  <c r="O15" i="11"/>
  <c r="O12" i="11"/>
  <c r="R12" i="11" s="1"/>
  <c r="O11" i="11"/>
  <c r="R11" i="11" s="1"/>
  <c r="O10" i="11"/>
  <c r="O9" i="11"/>
  <c r="O8" i="10" l="1"/>
  <c r="O37" i="10" s="1"/>
  <c r="K9" i="8"/>
  <c r="J13" i="8"/>
  <c r="K4" i="8"/>
  <c r="J8" i="8"/>
  <c r="N17" i="15"/>
  <c r="O8" i="13"/>
  <c r="O8" i="11"/>
  <c r="O29" i="11" s="1"/>
  <c r="K22" i="8"/>
  <c r="R26" i="10"/>
  <c r="R8" i="10" s="1"/>
  <c r="R10" i="14"/>
  <c r="R8" i="14" s="1"/>
  <c r="R16" i="14" s="1"/>
  <c r="R23" i="11"/>
  <c r="R29" i="11" s="1"/>
  <c r="P17" i="15"/>
  <c r="L17" i="15"/>
  <c r="Q17" i="15"/>
  <c r="J25" i="8" s="1"/>
  <c r="O10" i="15"/>
  <c r="O17" i="15" s="1"/>
  <c r="R17" i="15"/>
  <c r="O14" i="13"/>
  <c r="R8" i="13"/>
  <c r="R14" i="13" s="1"/>
  <c r="Q14" i="13"/>
  <c r="J16" i="8" s="1"/>
  <c r="K16" i="8" s="1"/>
  <c r="P14" i="13"/>
  <c r="K25" i="8" l="1"/>
  <c r="J27" i="8"/>
  <c r="R37" i="10"/>
  <c r="G14" i="8"/>
  <c r="Q9" i="6"/>
  <c r="Q8" i="6" l="1"/>
  <c r="Q12" i="6" s="1"/>
  <c r="O11" i="6"/>
  <c r="O10" i="6" s="1"/>
  <c r="G15" i="8"/>
  <c r="J14" i="8" l="1"/>
  <c r="K14" i="8" s="1"/>
  <c r="J15" i="8"/>
  <c r="K15" i="8" s="1"/>
  <c r="R11" i="6"/>
  <c r="R10" i="6" s="1"/>
  <c r="O9" i="6"/>
  <c r="R9" i="6" l="1"/>
  <c r="O8" i="6"/>
  <c r="O12" i="6" s="1"/>
  <c r="Q8" i="1"/>
  <c r="P8" i="1"/>
  <c r="O8" i="1"/>
  <c r="K30" i="8" s="1"/>
  <c r="I27" i="8"/>
  <c r="K27" i="8" s="1"/>
  <c r="K24" i="8"/>
  <c r="I23" i="8"/>
  <c r="K23" i="8" s="1"/>
  <c r="I13" i="8"/>
  <c r="K13" i="8" s="1"/>
  <c r="K12" i="8"/>
  <c r="K11" i="8"/>
  <c r="I8" i="8"/>
  <c r="K8" i="8" s="1"/>
  <c r="K7" i="8"/>
  <c r="K6" i="8"/>
  <c r="I31" i="8" l="1"/>
  <c r="Q8" i="4"/>
  <c r="P8" i="4"/>
  <c r="O8" i="4"/>
  <c r="J29" i="8" s="1"/>
  <c r="K29" i="8" s="1"/>
  <c r="R10" i="4"/>
  <c r="R8" i="4" s="1"/>
  <c r="J17" i="8" l="1"/>
  <c r="K17" i="8" l="1"/>
  <c r="R8" i="6"/>
  <c r="R12" i="6" s="1"/>
  <c r="G19" i="8" l="1"/>
  <c r="G31" i="8" s="1"/>
  <c r="N51" i="5"/>
  <c r="J18" i="8"/>
  <c r="K18" i="8" l="1"/>
  <c r="J19" i="8"/>
  <c r="O11" i="4"/>
  <c r="R11" i="4"/>
  <c r="Q11" i="4"/>
  <c r="P11" i="4"/>
  <c r="K19" i="8" l="1"/>
  <c r="J31" i="8"/>
  <c r="R9" i="3"/>
  <c r="R8" i="3" s="1"/>
  <c r="R10" i="3" s="1"/>
  <c r="Q8" i="3"/>
  <c r="Q10" i="3" s="1"/>
  <c r="P8" i="3"/>
  <c r="P10" i="3" s="1"/>
  <c r="O8" i="3"/>
  <c r="K28" i="8" s="1"/>
  <c r="N8" i="3"/>
  <c r="O10" i="3" l="1"/>
  <c r="R9" i="1"/>
  <c r="R8" i="1" s="1"/>
  <c r="O10" i="1" l="1"/>
  <c r="N12" i="6" l="1"/>
</calcChain>
</file>

<file path=xl/sharedStrings.xml><?xml version="1.0" encoding="utf-8"?>
<sst xmlns="http://schemas.openxmlformats.org/spreadsheetml/2006/main" count="2036" uniqueCount="826">
  <si>
    <t>Poř. číslo</t>
  </si>
  <si>
    <t>Oblast</t>
  </si>
  <si>
    <t>ORG</t>
  </si>
  <si>
    <t>§</t>
  </si>
  <si>
    <t>pol.</t>
  </si>
  <si>
    <t>UZ</t>
  </si>
  <si>
    <t>Název akce:</t>
  </si>
  <si>
    <t>Popis:</t>
  </si>
  <si>
    <t>Stávající dokumentace</t>
  </si>
  <si>
    <t>K zajištění</t>
  </si>
  <si>
    <t xml:space="preserve">Celkové náklady s DPH v tis. Kč           </t>
  </si>
  <si>
    <t>Termín realizace</t>
  </si>
  <si>
    <t>Pokračování v roce 2018 a dalších</t>
  </si>
  <si>
    <t>poznámka</t>
  </si>
  <si>
    <t xml:space="preserve">Celkem               v tis. Kč    </t>
  </si>
  <si>
    <t>z toho rozpočet OK</t>
  </si>
  <si>
    <t>Vynaloženo k 31. 12. 2017 v tis. Kč</t>
  </si>
  <si>
    <t>Návrh na rok 2018</t>
  </si>
  <si>
    <t>Komplexní nákupní systém</t>
  </si>
  <si>
    <t>Pořízení komplexního nákupního systému dle probíhající VZ</t>
  </si>
  <si>
    <t>Odbor informačních technologií</t>
  </si>
  <si>
    <t>Celkem - Odbor informačních technologií - nové investice</t>
  </si>
  <si>
    <t>Odbor kancelář ředitele</t>
  </si>
  <si>
    <t>Ing. Svatava Špalková</t>
  </si>
  <si>
    <t xml:space="preserve">Nákup 5 osobních vozidel </t>
  </si>
  <si>
    <t>Celkem - Odbor kancelář ředitele - nové investice</t>
  </si>
  <si>
    <t>Ing. Luděk Niče</t>
  </si>
  <si>
    <t>vedoucí odboru</t>
  </si>
  <si>
    <t>OK</t>
  </si>
  <si>
    <t>Digitalizace Olomouc region Card</t>
  </si>
  <si>
    <t>Cílem projektu je digitalizace slevové karty Olomouc region Card z důvodu náročné ruční administrace, která probíhá v nezměněné podobě již od roku 2005. V roce 2015 byla vypracována studie optimálního technického řešení fungování karty na období 2016+, s ohledem na ekonomické nároky provozní fáze. Na základě zpracované studie a dopracování požadavků Statutárního města Olomouc z roku 2017 bude v II. pololetí roku 2017 vypsáno výběrové řízení na dodavatele nového technického řešení slevové karty Olomouc region Card s termínem realizace v letech 2017 - 2018. Záměr digitalizace Olomouc region Card schválila ROK usnesením č. UR/92/48/2012.</t>
  </si>
  <si>
    <t>-</t>
  </si>
  <si>
    <t>realizace</t>
  </si>
  <si>
    <t>Správce rozpočtu:</t>
  </si>
  <si>
    <t>Ing. Ladislava Růžička</t>
  </si>
  <si>
    <t>ORJ 12</t>
  </si>
  <si>
    <t>v tis. Kč</t>
  </si>
  <si>
    <t>Pokračování v roce 2019 a dalších</t>
  </si>
  <si>
    <t>Realizace</t>
  </si>
  <si>
    <t>OL</t>
  </si>
  <si>
    <t>II/445 Šternberk - Hlásnice</t>
  </si>
  <si>
    <t>Stavební úpravy silnice.</t>
  </si>
  <si>
    <t>navazující úsek na již realizovanou opravu z roku 2016</t>
  </si>
  <si>
    <t>silnice je často využívána jako objízdná trasa při problémech na dálnici D46, navazuje na opravený úsek od dálnice do Bystročic</t>
  </si>
  <si>
    <t>PR</t>
  </si>
  <si>
    <t>III/4368 Tršice - Lazníky (II. etapa)</t>
  </si>
  <si>
    <t>JE</t>
  </si>
  <si>
    <t>III/4531 Horní Hoštice - Bílá Voda</t>
  </si>
  <si>
    <t>III/4562 Nová Červená Voda</t>
  </si>
  <si>
    <t>stavební úpravy mostu před realizací úprav silnice z dotačního programu přeshraniční spolupráce</t>
  </si>
  <si>
    <t>II/369 Horní Lipová - opěrná zeď</t>
  </si>
  <si>
    <t>Stavební úpravy zdi.</t>
  </si>
  <si>
    <t>III/45319 Jeseník, ul. Lipovská - 4. etapa</t>
  </si>
  <si>
    <t>SU</t>
  </si>
  <si>
    <t>III/31233 Jakubovice - 3. etapa</t>
  </si>
  <si>
    <t>Most ev. č. 4365-2 Velká Bystřice</t>
  </si>
  <si>
    <t>Novostavba mostu.</t>
  </si>
  <si>
    <t>Most ev. č. 44434-6 za Domašovem u Šternberka</t>
  </si>
  <si>
    <t>Most ev. č. 436-003 Kojetín</t>
  </si>
  <si>
    <t>PV</t>
  </si>
  <si>
    <t>Most ev. č. 0462-8 Brodek u Prostějova</t>
  </si>
  <si>
    <t>Most ev. č. 377-022 Mostkovice</t>
  </si>
  <si>
    <t>Most ev. č. 3677-1 Bedihošť</t>
  </si>
  <si>
    <t>Most ev. č. 446-052 Staré Město</t>
  </si>
  <si>
    <t>Most ev. č. 36914-8 Bohdíkov</t>
  </si>
  <si>
    <t>Most ev. č. 4571-4 Zálesí</t>
  </si>
  <si>
    <t>Most ev. č. 446-047 Chrastice</t>
  </si>
  <si>
    <t>III/44434, III/44443 Jívová - průtah</t>
  </si>
  <si>
    <t>III/03549 Příkazy - průtah</t>
  </si>
  <si>
    <t>III/31231 Janoušov</t>
  </si>
  <si>
    <t>III/31534 Nemile</t>
  </si>
  <si>
    <t>Projektová dokumentace</t>
  </si>
  <si>
    <t xml:space="preserve">II/448 Kandia - Nová Dědina </t>
  </si>
  <si>
    <t>III/36630 Přemyslovice - Pěnčín, extravilán</t>
  </si>
  <si>
    <t>III/43321 Hruška - Tvorovice</t>
  </si>
  <si>
    <t>II/450 hr. kraje Vidly - Domašov, kř. s I/44</t>
  </si>
  <si>
    <t>III/44318 Hlubočky, chodník a okolní plochy</t>
  </si>
  <si>
    <t>III/37763 Vranovice, průtah</t>
  </si>
  <si>
    <t>III/4337 Dobrochov - průtah</t>
  </si>
  <si>
    <t>III/4384, III/4387, III/4389 Všechovice - průtah</t>
  </si>
  <si>
    <t>III/43724 Dřevohostice - průtah směr Radkova Lhota + most</t>
  </si>
  <si>
    <t>III/37772 Určice - Alojzov -Myslejovice</t>
  </si>
  <si>
    <t>II/369 extravilán před Hanušovicemi</t>
  </si>
  <si>
    <t>III/37772 Určice - stavební úpravy křižovatky</t>
  </si>
  <si>
    <t>III/36635 Stařechovice - Služín</t>
  </si>
  <si>
    <t>III/37352 Ptení - Holubice</t>
  </si>
  <si>
    <t>III/31115 Štíty - ul. Nádražní</t>
  </si>
  <si>
    <t>Diagnostika a měření (pro SSOK, OVZI)</t>
  </si>
  <si>
    <t>Most ev. č. 4498-6 Nové Mlýny</t>
  </si>
  <si>
    <t>Most ev. č. 44318-1 Mariánské Údolí</t>
  </si>
  <si>
    <t>Most ev. č. 44029-1 Drahotuše</t>
  </si>
  <si>
    <t>Most ev. č. 0552-2 Brodek u Přerova</t>
  </si>
  <si>
    <t>Most ev. č. 4362-1 Lhotka</t>
  </si>
  <si>
    <t>Most ev. č. 31231-2 Janoušov</t>
  </si>
  <si>
    <t>Nákupy</t>
  </si>
  <si>
    <t>4x sekačka</t>
  </si>
  <si>
    <t>nákup 4 sekaček</t>
  </si>
  <si>
    <t>Ing. Miroslav Kubín</t>
  </si>
  <si>
    <t>Název přílohy</t>
  </si>
  <si>
    <t>Oblast školství</t>
  </si>
  <si>
    <t>Oblast školství - součet</t>
  </si>
  <si>
    <t>Oblast sociální</t>
  </si>
  <si>
    <t>Oblast sociální - součet</t>
  </si>
  <si>
    <t>Oblast dopravy</t>
  </si>
  <si>
    <t>Oblast dopravy - součet</t>
  </si>
  <si>
    <t>Oblast kultury</t>
  </si>
  <si>
    <t>Oblast kultury - součet</t>
  </si>
  <si>
    <t>Oblast zdravotnictví</t>
  </si>
  <si>
    <t>Oblast zdravotnictví - součet</t>
  </si>
  <si>
    <t>CELKEM</t>
  </si>
  <si>
    <t>Technický automobil pro technické zásahy – 2 ks</t>
  </si>
  <si>
    <t xml:space="preserve">realizace </t>
  </si>
  <si>
    <t>strana</t>
  </si>
  <si>
    <t>Dotace SFDI</t>
  </si>
  <si>
    <t>Nové nákupy do 200 tis. Kč - ORJ 19</t>
  </si>
  <si>
    <t>8</t>
  </si>
  <si>
    <t>Nové nákupy nad 200 tis. Kč - ORJ 19</t>
  </si>
  <si>
    <t>9</t>
  </si>
  <si>
    <t>16</t>
  </si>
  <si>
    <t>17-18</t>
  </si>
  <si>
    <t>Nové investice - realizace ORJ 17</t>
  </si>
  <si>
    <t>Nové investice - projektová dokumentace ORJ 17</t>
  </si>
  <si>
    <t>OKŘ</t>
  </si>
  <si>
    <t>OIT</t>
  </si>
  <si>
    <t>III/43621, III/43622  Velký Týnec, Čechovice 
- rekonstrukce silnic</t>
  </si>
  <si>
    <t xml:space="preserve">DSP a SP </t>
  </si>
  <si>
    <t>II/440 Hranice severovýchodní obchvat</t>
  </si>
  <si>
    <t>III/4494 Střelice – Benkov</t>
  </si>
  <si>
    <t>DSP, realizace</t>
  </si>
  <si>
    <t>PD</t>
  </si>
  <si>
    <t>Celkem za ORJ 17 - oblast dopravy - nové investice</t>
  </si>
  <si>
    <t>Odbor dopravy a silničního hospodářství</t>
  </si>
  <si>
    <t xml:space="preserve">Pravidelná obměna autoparku KÚOK </t>
  </si>
  <si>
    <t>6000110xxxxx</t>
  </si>
  <si>
    <t xml:space="preserve">Dětský domov a Školní jídelna Prostějov - Komunikace </t>
  </si>
  <si>
    <t>PD, realizace</t>
  </si>
  <si>
    <t>Gymnázium Jiřího Wolkera, Prostějov, Kollárova 3 - Elektroinstalace</t>
  </si>
  <si>
    <t>Střední lesnická škola, Hranice, Jurikova 588 - Oprava římsy</t>
  </si>
  <si>
    <t>Jedná se o opravu narušené konstrukce korunní římsy na budově školy. Při provedení rekonstrukce střechy v roce 2013 došlo k narušení římsy, která vede po obvodu historické části budovy. Římsa nekontrolovatelně postupně upadává. Části spadlé štukové omítky a cihel mohou ohrozit chodce pohybující se v okolí budovy.</t>
  </si>
  <si>
    <t>Gymnázium, Šternberk, Horní náměstí 5 - Výměna prosklenných ploch v budově Horní náměstí 3, Šternberk</t>
  </si>
  <si>
    <t xml:space="preserve">Střední průmyslová škola, Přerov, Havlíčkova 2 - Rekonstrukce dílen praktického vyučování </t>
  </si>
  <si>
    <t>Výměna energeticky náročné prosklenné stěny ve dvou nadzemních podlažích v budově Horní náměstí 3</t>
  </si>
  <si>
    <t xml:space="preserve">Rekonstrukce a modernizace dílen praktického vyučování. Nezbytné stavební úpravy části školních dílen praktického vyučování včetně částečné obnovy strojního parku. Projektová dokumentace byla vyhotovena Olomouckým krajem, kde je uložena. V lednu 2017 bylo vydáno stavební povolení.      </t>
  </si>
  <si>
    <t xml:space="preserve">Vybudování nového stoupacího vedení do všech podlaží, vybudování  silových rozvodů elektroinstalace včetně zásuvek, vypínačů a svítidel ve všech místnostech v 1.NP, 2.NP a 3.NP včetně chodeb, sociálních zařízení a schodišť. Vybudování datových rozvodů ve všech učebnách, kabinetech a kancelářích. </t>
  </si>
  <si>
    <t>Střední odborná škola lesnická a strojírenská Šternberk - Rozšíření kapacity dílen odborného výcviku</t>
  </si>
  <si>
    <t xml:space="preserve">Střední odborná škola průmyslová a Střední odborné učiliště strojírenské, Prostějov, Lidická 4 - Střecha Wolkerova </t>
  </si>
  <si>
    <t>6000110XXXX</t>
  </si>
  <si>
    <t>Střední škola a Základní škola Lipník nad Bečvou, Osecká 301 - Venkovní hřiště</t>
  </si>
  <si>
    <t xml:space="preserve">Jedná se součást druhé etapy výměny oken, která jsou v havarijním stavu, na Gymnáziu, Olomouc - Hejčín. V rámci první etapy byla realizována výměna oken ve velké tělocvičně. Okna v havarijním stavu ohrožují nejen bezpečnsot žáků, ale dochází i k velkým teplotním únikům. </t>
  </si>
  <si>
    <t xml:space="preserve">Gymnázium, Olomouc - Hejčín, Tomkova 45 - výměna oken - spojovací prostory mezi budovou A, B a tělocvičnou </t>
  </si>
  <si>
    <t>Střední průmyslová škola stavební, Lipník nad Bečvou, Komenského sady 257 - Oprava fasády na budově Novosady 155</t>
  </si>
  <si>
    <t>2018-2019</t>
  </si>
  <si>
    <t>Výměna kotlů, u kterých končí životnost v roce 2018.</t>
  </si>
  <si>
    <t>V současné době je k dispozici předběžná cenová kalkulace nákladů.</t>
  </si>
  <si>
    <t>Sigmundova střední škola strojírenská, Lutín - Konektivita školy</t>
  </si>
  <si>
    <t>Střední odborná škola Prostějov - Kotelna</t>
  </si>
  <si>
    <t>Odborné učiliště a Základní škola, Křenovice - Zateplení a výměna oken a dveří administrativní budovy</t>
  </si>
  <si>
    <t xml:space="preserve">Havarijní stav střechy severní části budovy školy, Do střechy zatéká značně poškozenou krytinou, místy krytina chybí úplně.  Při posouzení odbornou firmou bylo zjištěno četné poškození nosných prvků krovu a bednění, poškozené části nosné konstrukce krovu již staticky nevyhovují. Stávající krytina a její kotevní materiál je za koncem své životnosti a neplní hydroizolační funkci. Krytinou zatéká do střešního pláště a krytinu již není možné lokálně opravit.    </t>
  </si>
  <si>
    <t xml:space="preserve"> - projektová dokumentace  včetně revizí 
 - výměna elektrovedení, zednické práce na zapravení
 - zářivková svítidla do tříd, kancelářských a společných prostor 
 - rozvaděče
 - datová síť
 - následná výmalba</t>
  </si>
  <si>
    <t>Dětský domov a Školní jídelna, Plumlov, Balkán 333 - Sanace vlhkého zdiva</t>
  </si>
  <si>
    <t xml:space="preserve">Střední průmyslová škola, Přerov, Havlíčkova 2 - Střecha - severní část budovy SPŠ Přerov </t>
  </si>
  <si>
    <t>Střední škola, Základní škola a Mateřská škola Šumperk, Hanácká 3 - Elektroinstalace</t>
  </si>
  <si>
    <t>Střední škola gastronomie a farmářství Jeseník - Pracoviště odborného výcviku cukrárny a pekány</t>
  </si>
  <si>
    <t>Střední zdravotnická škola Hranice - rekonstrukce vývařovny</t>
  </si>
  <si>
    <t>rekonstrukce vývařovny</t>
  </si>
  <si>
    <t xml:space="preserve">provedení systémové regulace a ovládání vytápění na VOŠ a SPŠE Olomouc tak aby bylo zabezpečeno vytápění všech budov školy
</t>
  </si>
  <si>
    <t xml:space="preserve">Řešení zázemí tělocvičny včetně projektové dokumentace v návaznosti na její zateplení a opravu stropu včetně osvětlení (akce 2015/00031). Konkrétně se jedná o rekonstrukci šaten, tribuny, sociálního zařízení včetně bezbariérové úpravy a zdravotechniky,vzduchotechn. Dále rek. vytápění, řešení rozvodů teplé vody včetně výměníku, elektroinstalace, slaboproudých rozvodů, větrání a podlahy. Řešení bezbariérové úpravy vstupu včetně umožnění užívání objektu imobilními osobami. Pořízení světelné tabule a rozhlasu. </t>
  </si>
  <si>
    <t>Vyšší odborná škola a Střední průmyslová škola elektrotechnická, Olomouc, Božetěchova 3 - systémová regulace a ovládání vytápění na VOŠ a SPŠE Olomouc</t>
  </si>
  <si>
    <t>Střední škola gastronomie a farmářství Jeseník - Zázemí tělocvičny školy -pracoviště Horní Heřmanice</t>
  </si>
  <si>
    <t>Oprava tělocvičny</t>
  </si>
  <si>
    <t xml:space="preserve">Vybudování nového zdroje vytápění pro areál dílen odborné výuky na ulici Ježkova 20, Jeseník. Předpokládanou hodnotu akce jsme učili po konzultaci s paní Ing. Milenou Vrbkovou - OVZI na základě zkušeností s obdobnými stavbami. </t>
  </si>
  <si>
    <t>Střední průmyslová škola a Střední odborné učiliště Uničov - Tělocvična</t>
  </si>
  <si>
    <t>Střední odborná škola, Šumperk, Zemědělská 3 - Rekonstrukce staré budovy školy SOŠ Šumperk, Zemědělská 3</t>
  </si>
  <si>
    <t>Střední odborná škola a Střední odborné učiliště strojírenské a stavební, Jeseník, Dukelská 1240 - Nová kotelna včetně měření a regulace areálu dílen odborné výuky (sociální budova, svářečská škola) - realizace energeticky úsporných opatření.</t>
  </si>
  <si>
    <t>z důvodu zatékání bylo zjištěno, že střech a je v havarijním stavu a její porušení bylo odhaleno na několika místech. Střecha je velmi členitá a zásah dio ní podléhá schválení odporu památkové péče, odhad ceny provedla pokrývačská firma pouze  na základě vizuální kontroly.</t>
  </si>
  <si>
    <t xml:space="preserve">Výměna rozvodů elektrické energie v budově "B" je nutná vzhledem ke stáří budovy. Je v havarijním stavu a ohrožuje bezpečnost práce. Nebezpečí úrazu hrozí také ve školních bytech, které se nachází v části "B".  V roce 2017 bude dokončena projektová dokumentace výměny rozvodů el. energie v budově "A".  Havarijní stav je v obou částech budovy školy.  </t>
  </si>
  <si>
    <t>Střední škola, Základní škola a Mateřská škola Šumperk, Hanácká 3 - Oprava střechy</t>
  </si>
  <si>
    <t xml:space="preserve">Střední průmyslová škola, Přerov, Havlíčkova 2 - Modernizace laboratoří elektrotechniky a strojírenství na SPŠ Přerov, Havlíčkova 2  </t>
  </si>
  <si>
    <t xml:space="preserve">Střední průmyslová škola, Přerov, Havlíčkova 2 - Elektroinstalace v budově "B" </t>
  </si>
  <si>
    <t>na jaře letošního roku docházelo z důvodu tání sněhu a dešťů k zatékání na ochoz tělocvičny, odkud voda stékala na sportovní plochu, havárie byla odstraněna nutnou opravou, firma však doporučila vyřešit problém střechy tělocvičny pokládkou nového povrchu, který by byl také "pochůzí" (jedná se o část střechy, která je terasou u společenského a informačního centra školy s umístěním knihovny), např. dřevo, dlažba, beton - pro rozhodnutí o povrchu je důležité především statické posouzení kontrukce střechy</t>
  </si>
  <si>
    <t>Oprava DM při SZŠ Šumperk - vnitřní opravy sklepu, oprava teras, oprava fasády, střechy a venkovních schodů. Budova DM je nemovitou kulturní památkou OK.</t>
  </si>
  <si>
    <t>Střední zdravotnická škola a Vyšší odborná škola zdravotnická Emanuela Pöttinga a Jazyková škola s právem státní jazykové zkoušky Olomouc - Rekonstrukce střechy nad tělocvičnou</t>
  </si>
  <si>
    <t>Střední zdravotnická škola, Šumperk, Kladská 2 - Oprava DM při SZŠ Šumperk</t>
  </si>
  <si>
    <t>Vypracování projektové dokumentace na rekonstrukci drobnochovu - vybudování "Malé školní farmy".</t>
  </si>
  <si>
    <t>oprava zdi zámku v Žádlovicích v souvislosti s rekonstrukcí přilehlé komunikace</t>
  </si>
  <si>
    <t>viz přiložená dokumentace.</t>
  </si>
  <si>
    <t>Výstavba sportovního areálu k využití OAM, SPŠE, domova mládeže, okolních škol a veřejnosti. Na investiční akci se bude podílet Město Mohelnice. V současné době je v rozpracovanosti společná studie (OAM a  město). Konkrétní návrh škola předloží do 31.8.2017.</t>
  </si>
  <si>
    <t>Střední odborná škola lesnická a strojírenská Šternberk - Výměna střešní krytiny</t>
  </si>
  <si>
    <t>Střední škola zemědělská, Přerov, Osmek 47 - Rekonstrukce drobnochovu- vybudování "Malé školní farmy"</t>
  </si>
  <si>
    <t>Střední škola technická Mohelnice - Oprava zdi</t>
  </si>
  <si>
    <t>Základní škola Jeseník, Fučíkova 312 - Fasáda, zateplení Rudná</t>
  </si>
  <si>
    <t>Obchodní akademie, Mohelnice, Olomoucká 82 - Venkovní sportovní areál</t>
  </si>
  <si>
    <t>vypracování projektové dokumentace stavební části, elektroinstalace, zdravotechnické instalace, topení pro přestavbu půdního prostoru na budově Šternberská 456 pro účely archivu a skladových prostor včetně výkazu, výměru a rozpočtu</t>
  </si>
  <si>
    <t xml:space="preserve">zpracování projektové dokumentace na vybudování sportovního areálu - víceúčelové hřiště a sportoviště </t>
  </si>
  <si>
    <t xml:space="preserve">Hudebna školy, která slouží současně jako aula školy, vzhledem k počtu pedagogických pracovníků jako místo pro pedagogické rady, místo pro setkávání s rodiči a místo pro kulturní akce školy je v zoufalém technickém stavu, kdy se rozpadá podlaha, pódium a nefunguje elektroinstalace.    </t>
  </si>
  <si>
    <t xml:space="preserve">Mycí kout, včetně průchozí myčky je v havarijním stavu. Případná havárie zásadním způsobem ohrozí činnost školní jídelny.   </t>
  </si>
  <si>
    <t>Jedná se o 2. etapu prací, navazujících na 1. etapu, která začne v srpnu 2017 - výměnu oken. Ve 2. etapě se bude jednat o opravu krovu, výměnu střešní krytiny a klempířských prvků, opravu fasády a kanalizace..</t>
  </si>
  <si>
    <t>Základní škola Uničov, Šternberská 35 - Rekonstrukce půdního prostoru</t>
  </si>
  <si>
    <t>Základní škola Uničov, Šternberská 35 - vybudování sportovního areálu</t>
  </si>
  <si>
    <t xml:space="preserve">Gymnázium, Olomouc - Hejčín, Tomkova 45 - Rekonstrukce hudebny školy - vznik auly </t>
  </si>
  <si>
    <t>Gymnázium, Olomouc - Hejčín, Tomkova 45 - Mycí kout , včetně průchozího mycího stroje</t>
  </si>
  <si>
    <t>Gymnázium Jakuba Škody, Přerov, Komenského 29 - Výměna oken a oprava fasády historické budovy - 2. etapa</t>
  </si>
  <si>
    <t xml:space="preserve">Zateplení stropu ve 3. patře budovy SPŠ Přerov. Tento požadavek vychází z vypracovaných energetických auditů.
</t>
  </si>
  <si>
    <t xml:space="preserve">Střední průmyslová škola, Přerov, Havlíčkova 2 - Zateplení stropu Střední průmyslové školy, Přerov, Havlíčkova 2 </t>
  </si>
  <si>
    <t xml:space="preserve">Modernizace odborných učeben fyziky, síťových technologií, učebny CAD, učebny interaktivní výuky odborných předmětů, učebny strojírenství s 3D koutkem a modernizace IT školy, včetně zřízení bezbariérových úprav sociálního zařízení na 1. NP. Prioritou je nákup vybavení laboratoří (pomůcky, přístroje, výpočetní technika). Projektová a inženýrská dokumentace byla vyhotovena Olomouckým krajem, kde je také uložena. Vyjádření stavebního úřadu bylo zasláno v březnu 2017.  </t>
  </si>
  <si>
    <t xml:space="preserve">Výměna oken v budově "B" Střední průmyslové školy, Přerov, která spadá pod památkovou péči. V roce 2017 byla schválena výměna oken v budově "A", výměna oken v budově "B" musí být v souladu s požadavky památkové péče. V budově "B" se nacházejí dílny, kde je havarijní stav. </t>
  </si>
  <si>
    <t xml:space="preserve">Jedná se o modernizaci zastaralé plynové kotelny v budově školy. Stav kotlů je v nevyhovujícím stavu a pokud dojde k poruše, není možné již provést opravu z důvodu nedostatku náhradních dílů. Jedná se o výměnu stávajícíh plynových kotlů za kotle na spalování dřevní štěpky. Provoz kotelny oproti plynu bude ekonomicky úsporný. K výměně kotlů je nutná výstavba skladu na uložení paliva. Přiložený cenový odhad nákladů je pouze na nové technologie, proto je výše investice navýšená. </t>
  </si>
  <si>
    <t xml:space="preserve">Střední průmyslová škola, Přerov, Havlíčkova 2 - Modernizace odborných učeben fyziky, síťových technologií, učebny CAD, učebny interaktivní výuky odborných předmětů </t>
  </si>
  <si>
    <t xml:space="preserve">Střední průmyslová škola, Přerov, Havlíčkova 2 - Výměna oken v budově "B" Střední průmyslové školy v Přerově </t>
  </si>
  <si>
    <t xml:space="preserve">Střední lesnická škola, Hranice, Jurikova 588 - Kotelna </t>
  </si>
  <si>
    <t>Střední škola zemědělská, Přerov, Osmek 47 -Oprava komunikací v areálu školy-2.část</t>
  </si>
  <si>
    <t>Střední škola zemědělská, Přerov, Osmek 47 - Výměna oken a vstupních dveří v hlavní budově školy.</t>
  </si>
  <si>
    <t>Střední škola zemědělská, Přerov, Osmek 47 - Komunikace v areálu školy</t>
  </si>
  <si>
    <t>Střední odborná škola, Šumperk, Zemědělská 3 - Víceúčelové hřiště</t>
  </si>
  <si>
    <t>Obchodní akademie, Olomouc, tř. Spojenců 11 - Vydláždění školního dvora</t>
  </si>
  <si>
    <t xml:space="preserve">Oprava komumikací - 2. část. Oprava příjezdové komunikace do areálu školy, chodníků a parkoviště u hlavní brány dle projektové dokumentace. </t>
  </si>
  <si>
    <t>Výměna starých zdvojených stávajících cca 120 ks dřevěných oken a 29 ks sklepních kovových oken za nová okna plastová a výměna předních a zadních vchodových dveří za nové dveře plastové popřípadě hliníkové-kvalitnější.</t>
  </si>
  <si>
    <t>Oprava stávající plochy na :
Víceúčelové hřiště, rozběhová dráha, workoutové hřiště - pro základní cvičební úkony.</t>
  </si>
  <si>
    <t xml:space="preserve">Školní dvůr není možné z bezpečnostních důvodů používat, betonový povrch je poškozený a popraskaný, hrozí nebezpečí úrazu. 
Při investiční akci zateplování dvorní fasády vč. izolace základů v roce 2017 byl betonový povrch podél celé budovy rozkopaný. </t>
  </si>
  <si>
    <t>Jedná se o havarijní stav sociálních zařízení u šaten tělocvičen. Po dobu již několika let jsou nefunkční a z důvodu rozšířené výuky TV v naší škole je potřeba tento havarijní stav odstranit.</t>
  </si>
  <si>
    <t>Rekonstrukce šaten v budově teoretické výuky.</t>
  </si>
  <si>
    <t>Střední zdravotnická škola a Vyšší odborná škola zdravotnická Emanuela Pöttinga a Jazyková škola s právem státní jazykové zkoušky Olomouc - Výměna výtahu v budově DM</t>
  </si>
  <si>
    <t>Střední zdravotnická škola, Hranice, Studentská 1095 - Rekonstrukce sociálního zařízení a šaten u tělocvičen</t>
  </si>
  <si>
    <t>Střední škola technická, Přerov, Kouřílkova 8 - Energeticky úsporná opatření - tělocvična</t>
  </si>
  <si>
    <t xml:space="preserve">Střední škola polygrafická, Olomouc, Střední novosadská 87/53 - Rekonstrukci šaten v budově teoretické výuky v 1.NP </t>
  </si>
  <si>
    <t xml:space="preserve">Rekonstrukce stávající tělocvičny a vybudování zcela nového zázemí k této tělocvičně									
(sociální zařízení, šatny pro žáky, zázemí pro učitele) a nákup sportovního vybavení tělocvičny									
</t>
  </si>
  <si>
    <t>Severní část křídla budovy je plochá bez stavebních architektonických prvků a bylo by možné ji zateplit z důvody úspory úniku tepla. Je potřeba renovovat odvodnění světlíků, které způsobují zavlhání nejen objektu školy ale i sousedních objektů.</t>
  </si>
  <si>
    <t>Založení investiční žádanky je prvním krokem. Investiční akce může být realizována až v současné době, neboť v roce 2018 bude možné napojení objektu na novou kanalizaci v obci.</t>
  </si>
  <si>
    <t>Stávající plastová okna jsou značně opotřebovaná. Výměnou za nová bude zamezeno úniku tepla. Tím dojde k úspoře tepelné energie i finančních prostředků.</t>
  </si>
  <si>
    <t>Vybudování nové cvičné kuchyně ve staré budově školy, včetně projektové dokumentace a vybavení cvičné kuchyně.</t>
  </si>
  <si>
    <t xml:space="preserve">Oprava příjezdové komunikace pro zásobování školy, příjezd záchranných sborů pro školu, odborný výcvik a domov mládeže, která je v havarijním stavu. 
</t>
  </si>
  <si>
    <t>Generální oprava elektroinstalace budovy kravína včetně projektové dokumentace.</t>
  </si>
  <si>
    <t>Škole chybí počítačová učebna, přičemž výuka práce s grafickými programy je v dnešní době nutnou samozřejmostí.
Investice předpokládá rozšíření současné učebny fotografie a fotokomory o přilehlé půdní prostory. Novým půdorysným řešením tak vznikne učebna fotografie, fotokomora a počítačová učebna.  Tu budou využívat všichni žáci a učitelé školy.</t>
  </si>
  <si>
    <t>Střední škola polygrafická, Olomouc, Střední novosadská 87/53 - Rekonstrukce stávající tělocvičny a vybudování zcela nového zázemí k této tělocvičně</t>
  </si>
  <si>
    <t>Střední odborná škola obchodu a služeb, Olomouc, Štursova 14 - Realizace sportovního povrchu na 2 víceúčelových hřištích</t>
  </si>
  <si>
    <t xml:space="preserve">Střední škola technická  a obchodní, Olomouc, Kosinova 4 - Fasáda budovy školy - průčelí, severní a jižní křídlo </t>
  </si>
  <si>
    <t>Odborné učiliště a Základní škola, Křenovice - Sociální zařízení na školní zahradě</t>
  </si>
  <si>
    <t>Střední škola sociální péče a služeb, Zábřeh, nám. 8. května 2 - Výměna plastových oken na budově školy, Bezručova 2a, Zábřeh</t>
  </si>
  <si>
    <t xml:space="preserve">Střední škola sociální péče a služeb, Zábřeh, nám. 8. května 2 - Cvičná kuchyň </t>
  </si>
  <si>
    <t>Střední škola gastronomie a farmářství Jeseník - Oprava příjezdové komunikace</t>
  </si>
  <si>
    <t>Střední škola gastronomie a farmářství Jeseník - Elektroinstalace kravína</t>
  </si>
  <si>
    <t>Základní umělecká škola Miloslava Stibora - výtvarný obor, Olomouc, Pionýrská 4 - Počítačová učebna, fotoateliér</t>
  </si>
  <si>
    <t>Celkem za ORJ 17 - oblast školství - nové investice a opravy</t>
  </si>
  <si>
    <t>ORJ 17 - Oblast školství  - nové investice a opravy hrazené z rozpočtu</t>
  </si>
  <si>
    <t>ORJ 17 - Oblast sociální  - nové investice a opravy hrazené z rozpočtu</t>
  </si>
  <si>
    <t>Celkem za ORJ 17 - oblast sociální - nové investice a opravy</t>
  </si>
  <si>
    <t>6000210XXXX</t>
  </si>
  <si>
    <t>Využití stávajíciho projektu, přecenění na současné ceny a realizace opravy.</t>
  </si>
  <si>
    <t xml:space="preserve">Úpravou vzrostlých stromů -větrolamu /padající suché větve ohrožující život/ a vybudováním chodníků s lavičkami se vytvoří klidová stinná část areálu pro relaxaci klientů. Nutná oprava oplocení areálu. 
</t>
  </si>
  <si>
    <t>Domov Sněženka Jeseník, příspěvková organizace - Vybudování 3 nových pokojů a místnosti bezpečného pobytu</t>
  </si>
  <si>
    <t xml:space="preserve">Domov pro seniory Červenka, příspěvková organizace - Oplocení areálu </t>
  </si>
  <si>
    <t>Domov seniorů POHODA Chválkovice, příspěvková organizace - Revitalizace parkové úpravy</t>
  </si>
  <si>
    <t>Vincentinum - poskytovatel sociálních služeb Šternberk, příspěvková organizace - Výměna plastových oken, sítě proti hmyzu a žaluzie</t>
  </si>
  <si>
    <t>Sociální služby pro seniory Šumperk, příspěvková organizace - Vybudování sociálních zařízení</t>
  </si>
  <si>
    <t xml:space="preserve">Domov "Na Zámku“, příspěvková organizace - Vybudování výtahu </t>
  </si>
  <si>
    <t xml:space="preserve">Domov Alfreda Skeneho Pavlovice u Přerova, příspěvková organizace - Výtah budova Eliška </t>
  </si>
  <si>
    <t>Domov Alfreda Skeneho Pavlovice u Přerova, příspěvková organizace - Vybudování nouzového východu</t>
  </si>
  <si>
    <t>Rekonstrukce vzduchotechniky v kuchyni - instalace vhodného zařízení s rekuperací a klimatizací, dostatečným výkonem (odtah) a odolností vůči velmi zátěžovým kuchyňským podmínkám (pára, horko, mastnota).</t>
  </si>
  <si>
    <t>Rekonstrukce koupelen a WC na pracovišti Dřevohostice, jedná se o 7 koupelen a WC z důvodu jejich technického opotřebení, zastaralosti a zvýšení intimity klientů.</t>
  </si>
  <si>
    <t>Domov Na zámečku Rokytnice, příspěvková organizace - Vybudování sociálního zařízení</t>
  </si>
  <si>
    <t>Celkem za ORJ 12 - oblast dopravy - nové investice</t>
  </si>
  <si>
    <t>Nákup osobního vozidla</t>
  </si>
  <si>
    <t>Program GIS</t>
  </si>
  <si>
    <t>Dispečink - mapové podklady a správa GIS dat</t>
  </si>
  <si>
    <t>ORJ 17 - Oblast kultury - nové investice a opravy hrazené z rozpočtu</t>
  </si>
  <si>
    <t>Celkem za ORJ 17 - oblast kultury - nové investice a opravy</t>
  </si>
  <si>
    <t>6000310XXXX</t>
  </si>
  <si>
    <t>Celková rekonstrukce pavlače 1. patra Vodní tvrze, oprava fasády v jejím nádvoří a vyspravení omítek, výměna všech deštěných oken a vnějších dveří objektu. Vzhledem ke skutečnosti, že se jedná o nástupní místo veřejnosti a zároveň místo odpočinku, je nutné dokončit tuto fázi související s celkovou rekonstrukcí Vodní tvrze. Současný stav je tristní a návštěvníky jsme upozorňováni na potřebu nové fasády. Před opravou vlastní fasády je potřeba vyměnit okna, která budou řešena i na vnější fasádě.</t>
  </si>
  <si>
    <t>Rekonstrukce stávajících WC a vybudování rozvodů teplé vody v prostorách Vodní tvrze.</t>
  </si>
  <si>
    <t>Statické zabezpečení objektu Vodní tvrze.</t>
  </si>
  <si>
    <t xml:space="preserve">Vlastivědné muzeum v Olomouci - Zastřešení atria </t>
  </si>
  <si>
    <t>Vlastivědné muzeum v Olomouci - Dětské safari v parku ČpK</t>
  </si>
  <si>
    <t>Vlastivědné muzeum Jesenicka, příspěvková organizace - Statické zabezpečení Vodní tvrze – projektová dokumentace</t>
  </si>
  <si>
    <t>Muzeum a galerie v Prostějově, příspěvková organizace - Bezbariérové úpravy budovy muzea</t>
  </si>
  <si>
    <t>ORJ 17 - Oblast zdravotnictví - nové investice a opravy hrazené z rozpočtu</t>
  </si>
  <si>
    <t>Celkem za ORJ 17 - oblast zdravotnictví - nové investice a opravy</t>
  </si>
  <si>
    <t>6000510XXXX</t>
  </si>
  <si>
    <t xml:space="preserve">Modernizace lůžkovbých odd. 10,13 a lůžek sociální hospitalizace v Moravském Berouně s vybudování ménělůžkových pokojů se soc.zařízením, modernizace prostoru pro personál spojená s opravou zázemí odd., chodeb, centrál.schodiště a změna funkčnosti výtahu na evakuační. V roce 2018 zpracování studie a zaměření. V roce 2019 PD a v roce 2020 vlastní realizace.
</t>
  </si>
  <si>
    <t>Odborný léčebný ústav Paseka, příspěvková organizace - Modernizace lůžkových odd. pavilonu 2 s rekonstrukcí schodiště a výtahu na evakuační.</t>
  </si>
  <si>
    <t>Nové investice a opravy - realizace - ORJ 17</t>
  </si>
  <si>
    <t>Nové investice a opravy - projektová dokumentace - ORJ 17</t>
  </si>
  <si>
    <t>Nákup</t>
  </si>
  <si>
    <t>Nové investice - nákupy KIDSOK - ORJ 19</t>
  </si>
  <si>
    <t>Nové investice - projektová dokumentace SSOK - ORJ 12</t>
  </si>
  <si>
    <t>Nové investice - realizace SSOK - ORJ 12</t>
  </si>
  <si>
    <t xml:space="preserve">Reinstace stálé expozice v Muzeu Zábřeh s akcentem na expozici věnovanou J.E.Welzlovi, což je osobnost známá nejen v regionu, ale v celé ČR i v zahraničí.  Nová expozice by byla založena nejen na několika málo originálních předmětech, ale také na kopiích (např. srub) a na artefaktech připomínajících jeho cestovatelské cíle (Jakutsko, Dawson City), vybudování muzejního osvětlení a audiovizuální technika (průvodce, projekce). Současně by došlo k redukci a reinstalaci expozice připomínající historii Zábřeha. 
</t>
  </si>
  <si>
    <t>Stávající vitríny budou nahrazeny novými.</t>
  </si>
  <si>
    <t>Okružní hradba hradu Helfštýn je značně poškozena klimatickými vlivy. Koruna hradby je rozrušená, v některých úsecích chybí kameny. Zdivo hradby je nutné v celé ploše přespárovat a doplnit chybějící kameny.</t>
  </si>
  <si>
    <t>Na stropě budou uchyceny závěsné lišty s LED reflektory.</t>
  </si>
  <si>
    <t>Jedná se o 2 kusy zvlhčovače pro největší náš výstavní sál (tzv. kostel) na hlavní budově VMO, kde zejména v zimních měsících (v topnou sezonu) je nebezpečně nízká vzdušná vlhkost (jen kolem 30%), která způsobuje poškození vystavených sbírkových předmětů.
Jeden kus by byl vzhledem k velikosti sálu kapacitně nedostačující.</t>
  </si>
  <si>
    <t>Budova Špalíčku byla kolaudována v roce 2003, od té doby nebyly dřevěné prvky opravovány a za minulých vedení ani udržovány (pavlač, okna, dveře, schodiště). Jsou nutné částečné opravy (výměny dřevěných prvků oken a dveří), celková hloubková obnova nátěrů a další ošetření.</t>
  </si>
  <si>
    <t xml:space="preserve">Olomoucký kraj zrekonstruoval v roce 2010 střechu kulturní památky. Z důvodů její ochrany je nutné zhotovit revizní prohlídku a periodický ochranný nástřik šindelové střechy, materiálem Karbolineum Extra světle hnědý. Práce budou prováděny horolezeckou technikou.
</t>
  </si>
  <si>
    <t>Nutnost opravy střechy budovy.</t>
  </si>
  <si>
    <t>Vybroušení a nalakování parket v 1. patře zámku, kde je umístěna expozice historie zámku a afrických trofejí je požadováno z důvodu zajištění lepší údržby prostoru, neboť stávající parkety se musí každý rok přebrušovat a vozkovat, což přináší náklady. Navíc nově upravený povrch parket zajistí snížení prašnosti, což je zásadní z hlediska údržby exponátů, které jsou v této části expozice umístěny převážně na zdech, tj. bez vitrín.</t>
  </si>
  <si>
    <t>Jedná se o závěrečnou  etapu rekonstrukce starého objektu, který se předělává na "zemědělské muzeum", expozici historické zemědělské techniky, která bude zpřístupněna veřejnosti. 
Dokončení stavebních, zemních prací, elektroinstalace.</t>
  </si>
  <si>
    <t>Vlastivědné muzeum v Šumperku, příspěvková organizace - Reinstalace expozice v Muzeu Zábřeh - J.E.Welzl, Historie Zábřežska</t>
  </si>
  <si>
    <t>Muzeum Komenského v Přerově, příspěvková organizace - Sanace zdiva na hradě Helfštýn 5. etapa</t>
  </si>
  <si>
    <t>Muzeum Komenského v Přerově, příspěvková organizace - Osvětlení galerie na zámku v Přerově</t>
  </si>
  <si>
    <t>Muzeum a galerie v Prostějově, příspěvková organizace - Oprava a rekonstrukce dřevěných prvků Galerie Špalíček</t>
  </si>
  <si>
    <t>Vlastivědné muzeum Jesenicka, příspěvková organizace - Periodický ochranný nástřik šindelové střechy kulturní památky Vodní Tvrze</t>
  </si>
  <si>
    <t>Archeologické centrum Olomouc, příspěvková organizace - Oprava střechy budovy Archeologického centra Olomouc, p.o.</t>
  </si>
  <si>
    <t>Vlastivědné muzeum v Šumperku, příspěvková organizace - Vybroušení a zalakování parket v 1. patře expozice na zámku Úsov</t>
  </si>
  <si>
    <t>Vlastivědné muzeum v Olomouci - ABL zemědělská expozice IV. Etapa</t>
  </si>
  <si>
    <t>100 tis. Kč uhradní dle dohody vlastník objektu, tj. Město Úsov</t>
  </si>
  <si>
    <t>Pořízení parkovacího automatu na nové parkoviště v areálu zámku v ČpK.</t>
  </si>
  <si>
    <t>Pořízení digitálního 3D digitálního mikroskopu v konfiguraci řidící jednotka, stolek, dálkové ovládání a sada adaptérů.</t>
  </si>
  <si>
    <t>Plnobarevný multifukční stroj, který tiskne, kopíruje a skenuje ve formátu A3.</t>
  </si>
  <si>
    <t>Upgrade serverového řešení + modernizace wifi sítě v Archeologickém centru Olomouc, p.o.</t>
  </si>
  <si>
    <r>
      <rPr>
        <sz val="10"/>
        <rFont val="Arial"/>
        <family val="2"/>
        <charset val="238"/>
      </rPr>
      <t>Jedná se o služební dodávku pro provozní potřeby na odloučeném pracovišti v Arboretu Bílá Lhota.</t>
    </r>
    <r>
      <rPr>
        <sz val="10"/>
        <color rgb="FFFF0000"/>
        <rFont val="Arial"/>
        <family val="2"/>
        <charset val="238"/>
      </rPr>
      <t xml:space="preserve">
</t>
    </r>
    <r>
      <rPr>
        <sz val="10"/>
        <rFont val="Arial"/>
        <family val="2"/>
        <charset val="238"/>
      </rPr>
      <t xml:space="preserve">Při prohlídce v autorizovaném servisu bylo na vozidle zjištěno vážné poškození brzdového systému, výfukového potrubí, konstatována rozsáhlá koroze karoserie, poškození osvětlení a další technické závady. V tomto stavu vozidlo neodpovídá technickým parametrům pro provoz na pozemních komunikacích.
Cena opravy (pro splnění parametrů pro technickou kontrolu) by násobně překročila hodnotu vozidla.  </t>
    </r>
  </si>
  <si>
    <t>Vědecká knihovna v Olomouci - Čisticí zařízení DEPULVERA</t>
  </si>
  <si>
    <t>Muzeum Komenského v Přerově, příspěvková organizace - Nákup výstavních vitrín - zámek Přerov</t>
  </si>
  <si>
    <t xml:space="preserve">Vlastivědné muzeum v Olomouci - Zvlhčovač   (2 kusy) </t>
  </si>
  <si>
    <t>Vlastivědné muzeum v Olomouci - Parkovací automat na parkovišti v ČpK</t>
  </si>
  <si>
    <t>Archeologické centrum Olomouc, příspěvková organizace - 3D digitální mikroskop HIROX KH-8700</t>
  </si>
  <si>
    <t>Muzeum Komenského v Přerově, příspěvková organizace - Nákup plnobarevného multifunkčního stroje</t>
  </si>
  <si>
    <t>Archeologické centrum Olomouc, příspěvková organizace - Upgrade serverového řešení + modernizace wifi sítě v Archeologickém centru Olomouc, p.o.</t>
  </si>
  <si>
    <t>Vlastivědné muzeum v Olomouci - Pořízení motorového vozidla - dodávky do ABL</t>
  </si>
  <si>
    <t>doporučujeme hradit z vlastních zdrojů</t>
  </si>
  <si>
    <t>V roce 2017 akce nebyla schválena, organizaci byla žádanka vrácena s tím, že má převést do roku 2018 nebo financovat z vlastních prostředků. Žádanka odeslána na VPO</t>
  </si>
  <si>
    <t>Nové investice a opravy - realizace - ORJ 19</t>
  </si>
  <si>
    <t>Rekonstrukce nevyhovujících šaten pro žáky střední školy. Šatny jsou společné vždy pro celou třídu a dochází ke krádežím oblečení. Je nutná rekonstrukce obložení v šatnách a nákup nových šatních boxů tak, aby každý žák měl samostatnou skříňku.</t>
  </si>
  <si>
    <t>Vyšší odborná škola a Střední průmyslová škola elektrotechnická, Olomouc, Božetěchova 3 - Rekonstrukce šaten střední školy</t>
  </si>
  <si>
    <t>Přístavba ke stávající garáži na úschovu kol dětí.</t>
  </si>
  <si>
    <t>Dětský domov a Školní jídelna, Černá Voda 1 - Přístavba kolárny</t>
  </si>
  <si>
    <t>Vybavení odborné učebny oboru opravář zemědělských strojů a zemědělec farmář. Nákup trenažéru skupiny C</t>
  </si>
  <si>
    <t>Střední škola gastronomie a farmářství Jeseník - Trenažér skupiny C</t>
  </si>
  <si>
    <t>Pořízením chladící boxu bude vyřešena neutěšená situace s uskladňováním řezaných květin pro výuku odborného výcviku. Květiny zůstanou déle červtvé a krásné.</t>
  </si>
  <si>
    <t>Střední škola sociální péče a služeb, Zábřeh, nám. 8. května 2 - Chladicí box pro květiny a ostatní nechanizace pro obor zahradník</t>
  </si>
  <si>
    <t>ANO</t>
  </si>
  <si>
    <t>Střední škola sociální péče a služeb, Zábřeh, nám. 8. května 2 - Malotraktor s příslušenstvím</t>
  </si>
  <si>
    <t>Malování vnitřních prostor DM a částečně školy na nám. 8. května 2.</t>
  </si>
  <si>
    <t>Střední škola sociální péče a služeb, Zábřeh, nám. 8. května 2 - Malování vnitřních prostor</t>
  </si>
  <si>
    <t>Nákup ojetého osobního automobilu typ combi, určeného pro dopravu žáků na pracoviště. Cena byla stanovena průzkumem trhu.</t>
  </si>
  <si>
    <t>Střední odborná škola lesnická a strojírenská Šternberk - Nákup osobního vozidla pro dopravu žáků na pracoviště</t>
  </si>
  <si>
    <t>Zatraktivnění interiéru školního praktického pracoviště oboru Kadeřník,čímž dosáhneme zvýšení kvality služeb,zvýšení tržeb a rozšíření  praktického pracoviště i pro obor Vlasová kosmetika.Na základě návrhu Architektonického ateliéru Cvilink dosáhneme na moderní pozitivní prostředí s elegancí</t>
  </si>
  <si>
    <t xml:space="preserve">Střední odborná škola obchodu a služeb, Olomouc, Štursova 14 - Oprava stávajícího školního praktického pracoviště oboru Kadeřník,nové nátěry a malby </t>
  </si>
  <si>
    <t xml:space="preserve">Instalace nového oplocení okoloobjektu školy a sportovišť školy v návaznosti na žádanku Realizace sportovního povrchu na dvou víceúčelových hřištích </t>
  </si>
  <si>
    <t>Střední odborná škola obchodu a služeb, Olomouc, Štursova 14 - Instalace nového oplocení okolo školních hřišť</t>
  </si>
  <si>
    <t>Obnova počítačového vybavení odborné učebny. Stávající vybavení je z roku 2009 a přestává vyhovovat potřebám specializované výuky. V učebně se nachází 26 PC sestav, které lze nahradit PC sestavami dle specifikace P2.</t>
  </si>
  <si>
    <t>Střední škola technická, Přerov, Kouřílkova 8 - Učebna P2 - obnova počítačového vybavení</t>
  </si>
  <si>
    <t xml:space="preserve">Při výměně budov byly zjištěny nedostatky v původní podlahové krytině, které je nutné ostranit a krytinu zcela vyměnit. Tato výměna je nutná z důvodu bezpečnosti žáků. </t>
  </si>
  <si>
    <t>Střední zdravotnická škola, Hranice, Studentská 1095 - Výměna podlah v odborných učebnách</t>
  </si>
  <si>
    <t xml:space="preserve">v současné době je pro výuku oboru laboratorní asistent a diplomovaný asistent využívaný pouze jeden přístroj pořízený z projektu Podpora přírodovědného vzdělávání v Olomouckém kraji v roce 2014; podpůrně je využíván přístroj pořízený v roce 1998 (již plně odepsaný); přístroj je již zastaralý, poruchový, údaje měřené tímto přístrojem lze považovat pouze za orientační, z tohoto důvodu v ročních s větším obsahem praktické výuky oborů zapůjčujeme přístroj od Univerzity Palackého (i tento zastarává) </t>
  </si>
  <si>
    <t>Střední zdravotnická škola a Vyšší odborná škola zdravotnická Emanuela Pöttinga a Jazyková škola s právem státní jazykové zkoušky Olomouc - Spektrofotometr 1</t>
  </si>
  <si>
    <t>vymalování prostor tříd, laboratoří, kabinetů, chodeb, šaten, sklepů, sociálních zařízení, tělocvičen, auly, kaple, vstupních prostor, kanceláří, ubytovacích buněk, přístupových chodeb, respiria a dalšího technického zabezpečení budov školy - 1. etapa</t>
  </si>
  <si>
    <t>Střední zdravotnická škola a Vyšší odborná škola zdravotnická Emanuela Pöttinga a Jazyková škola s právem státní jazykové zkoušky Olomouc - Malování prostor školy - část 1</t>
  </si>
  <si>
    <t xml:space="preserve">z toho investiční část: rozvod plynu a elektřiny, rozvaděč na stejnosměrné i střídavé nízké napětí, související stavební úpravy podlahy (po umístění rozvodů vyrovnání a položení nové podlahové krytiny) a stěn, vymalování  - 350 tis. Kč neivestiční část: bezprostředně navazující na investice - lavic s rozvody NN a plynu, ostatní: pojízdné židle pro žáky, škříňky na pomůcky, police na váhy, šuplíkové skříněk na pomůcky, katedra - 250 tis. Kč Cena stanovena kvalifikovaným odhadem, pro realizaci nutná PD </t>
  </si>
  <si>
    <t>Střední zdravotnická škola a Vyšší odborná škola zdravotnická Emanuela Pöttinga a Jazyková škola s právem státní jazykové zkoušky Olomouc - Rekonstrukce učebny fyziky</t>
  </si>
  <si>
    <t>Rozšíření prostoru posilovny u sportovní haly o úložný prostor na fotbalové brány, a to z důvodu bezpečnosti</t>
  </si>
  <si>
    <t>Obchodní akademie, Mohelnice, Olomoucká 82 - Rozšíření sportovní haly</t>
  </si>
  <si>
    <t>Oprava dlažby a příjezdové cesty, včetně rampy v areálu domova mládeže a školní jídelny</t>
  </si>
  <si>
    <t>Obchodní akademie, Mohelnice, Olomoucká 82 - Oprava nádvoří</t>
  </si>
  <si>
    <t>Licence pro mailserver na všechny uživatele e-mailové pošty + ochrana místních stanic, zvýhodněná nabídka pro školské organizace s 50% slevou na dobu 3 let.</t>
  </si>
  <si>
    <t>Obchodní akademie a Jazyková škola s právem státní jazykové zkoušky, Přerov, Bartošova 24 - Licence ESET Mail Security</t>
  </si>
  <si>
    <t>Nákup osobního automobil (škola žádný v majetku doposud nemá) - na kontrolu odborných praxí žáků,  účast na soutěžích - špatné dopraví spojení (např. robotické soutěže Jedovnice Jeseník, Uničov..., účetní soutěže Znojmo apod.),účast na školeních, seminářích.</t>
  </si>
  <si>
    <t>Obchodní akademie a Jazyková škola s právem státní jazykové zkoušky, Přerov, Bartošova 24 - Osobní automobil</t>
  </si>
  <si>
    <t>nákup 16 ks PC pro výuku - stávající zastaralé</t>
  </si>
  <si>
    <t>Obchodní akademie a Jazyková škola s právem státní jazykové zkoušky, Přerov, Bartošova 24 - Soubor 16 ks PC</t>
  </si>
  <si>
    <t>Nákup myčky bílého nádobí včetně příslušenství do školní kuchyně.</t>
  </si>
  <si>
    <t>Střední odborná škola a Střední odborné učiliště strojírenské a stavební, Jeseník, Dukelská 1240 - Myčka bílého nádobí včetně příslušenství</t>
  </si>
  <si>
    <t>Materiál na rozvody a ovládání systému, montáž rozvodů zavlažování, výkopové a stavební práce.</t>
  </si>
  <si>
    <t>Střední odborná škola, Šumperk, Zemědělská 3 - Vybudování zavlažovacího systému v arboretu</t>
  </si>
  <si>
    <t>Vybourání staávající, poškozené dalžby včetně odvozu sutě, penetrace, vyrovnání podlahy, pokládka dlažby včetně soklu a zaspárování.</t>
  </si>
  <si>
    <t>Střední odborná škola, Šumperk, Zemědělská 3 - Oprava podlahy ve školní jídelně</t>
  </si>
  <si>
    <t xml:space="preserve">Rozloha objektu včetně pozemku činí cca 400m2. Po odkupu objektu je nutná demolice z důvodu havarijního stavu nemovitosti, pak následná úprava pozemku. </t>
  </si>
  <si>
    <t>Střední průmyslová škola elektrotechnická, Mohelnice, Gen. Svobody 2 - Odkup budovy Olomoucká 26</t>
  </si>
  <si>
    <t>Jedná se o opravu povrchu příjezdové cesty v areálu domova mládeže. Po realizaci již provedené opravy kanalizace.</t>
  </si>
  <si>
    <t>Vyšší odborná škola a Střední průmyslová škola, Šumperk, Gen. Krátkého 1 - Oprava povrchu příjezdové cesty v areálu domova mládeže</t>
  </si>
  <si>
    <t>V roce 2017 bude realizována nová kotelna. Odstraněním zařízení staré kotelny budou uvolněny další prostory pro další využití školou.</t>
  </si>
  <si>
    <t>Vyšší odborná škola a Střední průmyslová škola, Šumperk, Gen. Krátkého 1 - Odstranění - demolice technického zařízení staré kotelny</t>
  </si>
  <si>
    <t>Jedná se o nátěr oken na budově přístavby školy.</t>
  </si>
  <si>
    <t>Vyšší odborná škola a Střední průmyslová škola, Šumperk, Gen. Krátkého 1 - Nátěr oken na hlavní budově školy</t>
  </si>
  <si>
    <t>Jedná se o nátěr plechové střechy budovy šaten, je nutné realizovat.</t>
  </si>
  <si>
    <t>Vyšší odborná škola a Střední průmyslová škola, Šumperk, Gen. Krátkého 1 - Nátěr plechové střechy šaten školy</t>
  </si>
  <si>
    <t>Jedná se o opravu (výměnu přívodního vodovodu do budovy domova mládeže). Musí předcházet investiční akci "Oprava povrchu příjezdové cesty v areálu domova mládeže" č. 2016/00370.</t>
  </si>
  <si>
    <t>Vyšší odborná škola a Střední průmyslová škola, Šumperk, Gen. Krátkého 1 - Oprava venkovního vodovodu na domově mládeže</t>
  </si>
  <si>
    <t>Výměna starého lina za nové lino včetně okrajových lišt a prací spojených s pokládkou lina.</t>
  </si>
  <si>
    <t>Střední škola zemědělská, Přerov, Osmek 47 - Výměna lina na v pokojích DM</t>
  </si>
  <si>
    <t>Zateplení štítů tělocvičny zateplovacím systémem tl. 120 mm + zateplení soklu do výše 0,6m extrudovaným zateplovacím systémem tl. 80 mm, oprava okapových chodníků, úprava oplechování štítů, úprava střešních žlabů a svodů, úprava kanalizace - napojení svodů, úprava hromosvodu + zateplení bočních stěn přístavby navazující na štíty.</t>
  </si>
  <si>
    <t>Střední škola zemědělská, Přerov, Osmek 47 - Zateplení štítů budovy tělocvičny</t>
  </si>
  <si>
    <t>Oprava umělého povrchu na hřišti, nátěr kovových konstrukcí na hřišti, oprava a nátěr mantinelů.</t>
  </si>
  <si>
    <t>Střední škola zemědělská, Přerov, Osmek 47 - Oprava venkovního sportovního hřiště</t>
  </si>
  <si>
    <t xml:space="preserve">Demolice dvou budov; budovy porodny a odchovny selat a budovy výkrmny prasat. Rozebrání konstrukcí budov a odvoz na skládku nebo k recyklaci.  </t>
  </si>
  <si>
    <t>Střední škola zemědělská, Přerov, Osmek 47 - Demolice porodny a výkrmny vepřů.</t>
  </si>
  <si>
    <t xml:space="preserve">Je třeba opravit nevyhovující (vrzající) podlahy v učebnách školy, je nutné strhnout linoleum, opravit nebo vyměnit podkladovou vrstvu, případně zpevnit stropy a položit novou podlahovou krytinu ve většině učeben.  </t>
  </si>
  <si>
    <t>Střední škola gastronomie a služeb, Přerov, Šířava 7 - Opravy podlah v učebnách výměnou</t>
  </si>
  <si>
    <t xml:space="preserve">Výměna střešní krytiny a zateplení střechy nad dílnami praktického vyučování z důvodu značných tepelných ztrát. V zimních měsících nelze soustružnu a svařovnu vytopit, čímž škola porušuje Vyhl. č. 410/2005 Sb. O hygienických požadavcích. Zároveň dochází k tepelných ztrátám a růstu nákladů na energie.         </t>
  </si>
  <si>
    <t xml:space="preserve">Střední průmyslová škola, Přerov, Havlíčkova 2 - Výměna střešní krytiny a zateplení střechy dílen praktického vyučování SPŠ Přerov </t>
  </si>
  <si>
    <t xml:space="preserve">Nákup vozidla pro dopravu žáků na trenink v oboru Gymnázium se sportovní přípravou. Velmi nutné při špatných sněhových podmínkách. </t>
  </si>
  <si>
    <t>Gymnázium, Jeseník, Komenského 281 - Automobil - 8 místný</t>
  </si>
  <si>
    <t xml:space="preserve">Jídelna Hejčín v souladu s prioritami Olomouckého kraje rozšiřuje své služby a vzhledem k této skutečnosti stávající kráječ nedostačuje z kapacitních důvodů. </t>
  </si>
  <si>
    <t>Gymnázium, Olomouc - Hejčín, Tomkova 45 - Kráječ zeleniny pro školní jídelnu</t>
  </si>
  <si>
    <t>Demontáž stávající zámkové dlažby, úprava podloží, nové osazení. VIz přiložený rozpis prací.</t>
  </si>
  <si>
    <t>Základní škola Jeseník, Fučíkova 312 - Oprava zámkové dlažby nádvoří Fučíkova</t>
  </si>
  <si>
    <t>Výměna stávající dlažby.</t>
  </si>
  <si>
    <t>Základní škola Jeseník, Fučíkova 312 - Zpevněná plocha Rudná</t>
  </si>
  <si>
    <t>Oprava podlah na DD Zábřeh / koberce v buňkách, lino na přístupových schodištích a chodbičkách před buňkou / osobně bylo konzultováno o několika firmami, odstranění staré krytiny, úprava stávajícího povrchu a položení nové krytiny nám bylo naceněno na 350,-kč za metr.</t>
  </si>
  <si>
    <t>Střední škola, Základní škola, Mateřská škola a Dětský domov Zábřeh - Opravy podlah na DD Zábřeh</t>
  </si>
  <si>
    <t>Běžná udržba malováním v prostorách DD a jídelny</t>
  </si>
  <si>
    <t>Střední škola, Základní škola, Mateřská škola a Dětský domov Zábřeh - Malování DD a jídelny</t>
  </si>
  <si>
    <t>Oprava, výměna lina ve třídách ZŠ.</t>
  </si>
  <si>
    <t xml:space="preserve">Střední škola, Základní škola, Mateřská škola a Dětský domov Zábřeh - Oprava podlahy ve třídách  -lino v ZŠ </t>
  </si>
  <si>
    <t>Regulace plynového topení a instalace nových  otopných těles v přízemí, dílně a suterénu budovy Hanácká3, Šumperk</t>
  </si>
  <si>
    <t>Střední škola, Základní škola a Mateřská škola Šumperk, Hanácká 3 - Regulace plynového topení a výměna otopných těles</t>
  </si>
  <si>
    <t xml:space="preserve">Rekonstrukce obkladů v objektu Šternberská 456 /šatna/, zahrnující odstranění stávajícího nevyhovujícího obkladu, kompletní sanaci podkladové vrstvy, provedení omítek a nalepení keramického obkladu. Součástí rekonstrukce bude i provedení elektrického rozvodu v místě obkladu. </t>
  </si>
  <si>
    <t>Základní škola Uničov, Šternberská 35 - Rekonstrukce obkladů</t>
  </si>
  <si>
    <t>Jedná se o pořízení souboru výpočetní techniky do počítačové učebny. Soubor bude obsahovat 12 ks PC včetně monitoru, klávesnice a myše. Stávající PC  jsou již z roku 2010 a postupně technicky a kompatibilně jsou nevyhovující.</t>
  </si>
  <si>
    <t>Střední škola a Základní škola prof. Z. Matějčka Olomouc, Svatoplukova 11 - Pořízení souboru výpočetní techniky v budově Táboritů</t>
  </si>
  <si>
    <t>Organizace vlastní tři služební automobily a nemá dostatečné prostory na garážování ( v současné době pronájem jedné garáže pro organizaci, částka za rok činí Kč 12 600,00). Skladovací prostory pro zahradní techniku (stávající skladovací prostory jsou v havarijním stavu a jsou prostorově nedostatečné).</t>
  </si>
  <si>
    <t>Základní škola a Mateřská škola logopedická Olomouc - Kryté stání vozového parku a sklad zahradní techniky</t>
  </si>
  <si>
    <t>Požadujeme stavební úpravy, nová okna, oplášťování věže a oplechování střechy věže.</t>
  </si>
  <si>
    <t>Střední škola technická  a obchodní, Olomouc, Kosinova 4 - Oprava věže školy</t>
  </si>
  <si>
    <t>Malby a nátěry prostor školy</t>
  </si>
  <si>
    <t>Střední odborná škola obchodu a služeb, Olomouc, Štursova 14 - Malby a nátěry prostor školy</t>
  </si>
  <si>
    <t>Výměna stávajících rozvodů kanalizace a vody v budovách školy a jejich napojení na kanalizačí a vodovodní síť (stávající rozvody jsou zastaralé, ucpané, jejich stáří je cca 50 let).</t>
  </si>
  <si>
    <t>Střední zdravotnická škola a Vyšší odborná škola zdravotnická Emanuela Pöttinga a Jazyková škola s právem státní jazykové zkoušky Olomouc - Výměna kanalizačních a vodovodních potrubí budov Pöttingova - část 4</t>
  </si>
  <si>
    <t>Výměna podlahových krytin (dosud neřešených) v domově mládeže a internátu.</t>
  </si>
  <si>
    <t>Obchodní akademie, Mohelnice, Olomoucká 82 - Opravy podlahových krytin</t>
  </si>
  <si>
    <t>Na stávající parketovou podlahu položit a upevnit durelis desky a pokládka PVC. Jedná se o učebny 1, 2, 3, 5, 6, 7, 8, 9, 10, 12, 14, 19, sborovna (13)</t>
  </si>
  <si>
    <t xml:space="preserve">Střední průmyslová škola elektrotechnická, Mohelnice, Gen. Svobody 2 - Oprava rozbitých parketových podlah </t>
  </si>
  <si>
    <t>Gymnázium Jana Blahoslava a Střední pedagogická škola, Přerov, Denisova 3 - Bezvýkopová oprava kanalizace</t>
  </si>
  <si>
    <t>Přehřebíkování krytiny, očištění a nové nátěry.</t>
  </si>
  <si>
    <t>Gymnázium, Jeseník, Komenského 281 - Opravy a nátěry střech na budovách nižšího gymnázia</t>
  </si>
  <si>
    <t>Gymnázium, Šumperk, Masarykovo náměstí 8 - Oprava toalet ve staré budově školy</t>
  </si>
  <si>
    <t>Oprava poškozené střechy na nové budově včetně bednění.</t>
  </si>
  <si>
    <t>Gymnázium, Uničov, Gymnazijní 257 - Oprava střechy, včetně bednění</t>
  </si>
  <si>
    <t>Oplocení areálu školy, vstupní brána, malá branka.</t>
  </si>
  <si>
    <t>Základní škola Jeseník, Fučíkova 312 - Oplocení Vlčice</t>
  </si>
  <si>
    <t>Základní škola Jeseník, Fučíkova 312 - Oprava rozvodů vody Rudná + Fučíkova</t>
  </si>
  <si>
    <t>Střední škola, Základní škola, Mateřská škola a Dětský domov Zábřeh - Oprava rozvodu vody DD Štíty</t>
  </si>
  <si>
    <t>Střední škola, Základní škola a Mateřská škola Šumperk, Hanácká 3 - Oprava kamenného schodiště na zahradě</t>
  </si>
  <si>
    <t xml:space="preserve">Realizací investice dojde k odstranění havarijního stavu chodníků a plochy areálu školy, aby se minimalizovalo riziko úrazu. Dojde k opravě zpevněné plochy, chodníku a obrubníků u budov Šternberská 456 a Šternberská 500. </t>
  </si>
  <si>
    <t>Základní škola Uničov, Šternberská 35 - Rekonstrukce chodníků a zpevnění ploch</t>
  </si>
  <si>
    <t>Základní škola Šternberk, Olomoucká 76 - Oprava havarijního stavu venkovní dlažby</t>
  </si>
  <si>
    <t>Střední škola a Základní škola prof. Z. Matějčka Olomouc, Svatoplukova 11 - Oprava a výměna zařízení ústředního vytápění na budově Táboritů</t>
  </si>
  <si>
    <t>Investiční akce schválena Radou OK dne 17. 7. 2017. V roce 2017 nelze zrealizovat. Není dostatečný časový prostor pro zajištění výběru zhotovitele, tak vlastní realizace akce. Akce může být realizována pouze mimo topnou sezónu a topná sezóna může být zahájena i od poloviny září 2017. Z těchto důvodů žádáme o opětovné schválení v roce 2018.</t>
  </si>
  <si>
    <t>Obchodní akademie a Jazyková škola s právem státní jazykové zkoušky, Přerov, Bartošova 24 - Vyvážení otopné soustavy a výměna měření a regulace OA v Přerově</t>
  </si>
  <si>
    <t>Výměna vodovodních trubek, které jsou původní z roku 1987. Nutné časté opravy.</t>
  </si>
  <si>
    <t>Dětský domov a Školní jídelna, Olomouc, U Sportovní haly 1a - Výměna vodovodních stupaček a potrubí - 3. etapa</t>
  </si>
  <si>
    <t xml:space="preserve">Postupná oprava elektroinstalace a osvětlení na jednotlivých budovách  dílen odborného výcviku - horní a dolní dílny, budova zahradníků. </t>
  </si>
  <si>
    <t>Střední škola sociální péče a služeb, Zábřeh, nám. 8. května 2 - Elektroinstalace</t>
  </si>
  <si>
    <t>Pořízení souboru nábytku - vybavení pokojů DM, sestávající z šatní skříně uzamykací, nástavce šatní skříně a studentského stolku. Záměrem je nahrazení stávajícího letitého vybavení pokojů, které neodpovídá současným standardům. Cena za vybavení 1 pokoje činí 38.565,- Kč. Celkem je třeba vybavit 70 pokojů.</t>
  </si>
  <si>
    <t>Střední škola technická, Přerov, Kouřílkova 8 - Vybavení pokojů DM - soubor</t>
  </si>
  <si>
    <t xml:space="preserve">náhrada stávajícího zastaralého poruchového kotle novým kotlem, cílem snížení nákladů na opravy a prevence rizik nedokončení objednaných jídel </t>
  </si>
  <si>
    <t>Střední zdravotnická škola a Vyšší odborná škola zdravotnická Emanuela Pöttinga a Jazyková škola s právem státní jazykové zkoušky Olomouc - El. kotel 150 litrů</t>
  </si>
  <si>
    <t>Úprava podlahy, položení dlažby, úprava omítek a odstranění odpadávajících obkladů, zrušení původního prostoru bazénu - dále viz rozpis stavebních prací v cenové nabídce</t>
  </si>
  <si>
    <t>Střední zdravotnická škola a Vyšší odborná škola zdravotnická Emanuela Pöttinga a Jazyková škola s právem státní jazykové zkoušky Olomouc - Rekonstrukce místnosti bývalé sauny na učebnu pro obor NA</t>
  </si>
  <si>
    <t>Jedná se o výměnu opotřebovaných, místy poničených podlahových krytin.</t>
  </si>
  <si>
    <t>Vyšší odborná škola a Střední průmyslová škola, Šumperk, Gen. Krátkého 1 - Výměna podlahových krytin na pokojích a chodbách domova mládeže</t>
  </si>
  <si>
    <t>Jedná se o obnovu pokojů domova mládeže U Sanatoria 1 pavilonu A- první etapa  a to konkrétně:                                                                                                       1. výměna lin na pokojích, kuchyňkách a chodbách                                              2. výměna vestavěných skříní
3. zednické práce - zapravení po výměně skříní a obložení.
Obnova se týká zařízení, které je původní t.j. z roku 1968-1969.
Cena byla stanovena jako kvalifikovaný odhad firmy.</t>
  </si>
  <si>
    <t>Vyšší odborná škola a Střední průmyslová škola, Šumperk, Gen. Krátkého 1 - Obnova pokojů na domově mládeže - pavilon A - 1. etapa</t>
  </si>
  <si>
    <t>2018 - 2019</t>
  </si>
  <si>
    <t xml:space="preserve">Jedná se o výměnu oken na dílnách Wolkerova 24, kde probíhá odborný výcvik učebních oborů a také výuka praxe studijních oborů naší školy. Okna v prostorech zámečnické dílny a nástrojárny, které se nachází v dvorním traktu budovy jsou ještě původního stavu kdy se dílny stavěly. Jsou to jednoduchá skla zasazená v kovových rámech do kterých jsou upevněna sklenářským tmelem. Nesplňují současné normy a prostory jsou náročné na vytápění. </t>
  </si>
  <si>
    <t>Střední odborná škola průmyslová a Střední odborné učiliště strojírenské, Prostějov, Lidická 4 - Okna dílny Wolkerova 24</t>
  </si>
  <si>
    <t>Malířské práce - obnova malířského nátěru stěn a stropů v učebnách a ostatních prostorách GJŠ.</t>
  </si>
  <si>
    <t>Gymnázium Jakuba Škody, Přerov, Komenského 29 - Malování učeben a ostatních prostor GJŠ</t>
  </si>
  <si>
    <t>Malování a nátěry v interiéru hlavní budovy školy.</t>
  </si>
  <si>
    <t>Základní škola Uničov, Šternberská 35 - Malování a nátěry interiéru školy</t>
  </si>
  <si>
    <t>Jedná se o výměnu původních plechových radiátorů na pavilonu B domova mládeže. Stávající topná tělesa jsou zkorodovaná, oprava nutná.</t>
  </si>
  <si>
    <t>Vyšší odborná škola a Střední průmyslová škola, Šumperk, Gen. Krátkého 1 - Výměna plechových radiátorů na domově mládeže</t>
  </si>
  <si>
    <t>z toho spolufinan. PO z FI</t>
  </si>
  <si>
    <t>Ing. Miroslava Březinová</t>
  </si>
  <si>
    <t>Odbor podpory řízení příspěvkových organizací</t>
  </si>
  <si>
    <t xml:space="preserve">ANO </t>
  </si>
  <si>
    <t>Výměna podlahových krytin na obou pracovištích z důvodu jejich technické zastaralosti, poškození povrchů, zdrceného podkladu, četnosti a druhu užívání.</t>
  </si>
  <si>
    <t>Výměna stávajících oken.</t>
  </si>
  <si>
    <t>Nákup el.sporáku</t>
  </si>
  <si>
    <t>Domov Větrný mlýn Skalička, příspěvková organizace - Sporák elektrický</t>
  </si>
  <si>
    <t>Elektrická sušička - nákup</t>
  </si>
  <si>
    <t>Domov Větrný mlýn Skalička, příspěvková organizace - Sušička elektrická</t>
  </si>
  <si>
    <t xml:space="preserve">Rozšíření pomůcek pro péči o imobilní uživatele </t>
  </si>
  <si>
    <t>Domov Alfreda Skeneho Pavlovice u Přerova, příspěvková organizace - Stavěcí zvedák</t>
  </si>
  <si>
    <t>Rozšíření zařízení pro asistované koupání imobilních klientů</t>
  </si>
  <si>
    <t xml:space="preserve">Domov Alfreda Skeneho Pavlovice u Přerova, příspěvková organizace - Zvedací vana </t>
  </si>
  <si>
    <t>Pravidelné malování prostor v budovách Domova Alfreda Skeneho Pavlovice u Přerova</t>
  </si>
  <si>
    <t xml:space="preserve">Domov Alfreda Skeneho Pavlovice u Přerova, příspěvková organizace - Malování objektu Domova </t>
  </si>
  <si>
    <t>Výměna servru z důvodu opakovaných výpadků činnosti, finančně nákladná oprava</t>
  </si>
  <si>
    <t>Domov Alfreda Skeneho Pavlovice u Přerova, příspěvková organizace - Server</t>
  </si>
  <si>
    <t>Domov pro seniory Radkova Lhota, příspěvková organizace - Stropní zvedák 3ks</t>
  </si>
  <si>
    <t>V budově C, SO-03, která slouží pro poskytování služeb uživatelům je nutné vzhledem k neustále se udržující a vzlínající vlhkosti do zdiva opravit izolaci postupně ve všech koupelnách. Bylo rozhodnuto, že pokud to bude možné, opravíme každý rok dvě koupelny, v roce 2021 1 koupelnu.</t>
  </si>
  <si>
    <t>Centrum sociálních služeb Prostějov, p.o. - Oprava izolace koupelen SO-03</t>
  </si>
  <si>
    <t>Provedli jsme šetření ohledně nacenění výmalby v případě dodržení všech zákonných hygienických norem. Požadovaná částka na každoroční výmalbu (střídavě ve všech budovách) vychází na cca 450 tis. Kč vč. DPH.</t>
  </si>
  <si>
    <t>Centrum sociálních služeb Prostějov, p.o. - Výmalba</t>
  </si>
  <si>
    <t>V budově DSP (denní stacionář Pivoňka) v ulici Pod Kosířem 27 jsme opravili elektroinstalaci v prvním patře. V přízemí a na chodbách je stávající vedení, které dle vyjádření odborníka potřebuje vyměnit.</t>
  </si>
  <si>
    <t>Centrum sociálních služeb Prostějov, p.o. - Oprava elektroinstalace DSP</t>
  </si>
  <si>
    <t>Oprava fasády budovy denního stacionáře Pivoňka v ulici Pod Kosířem 27 je nutná jak z estetického, tak bezpečnostního hlediska. Jedná se pouze o část domu, která vede do ulice, fasáda vedoucí do dvorku a zahrady je ve výborném stavu. Cenu jsme stanovili dle nabídky fasády budovy SO-14 v areálu CSSP s tím, že se jedná cca o polovinu plochy, tedy bude náklad maximálně ve výši 300 tis.</t>
  </si>
  <si>
    <t>Centrum sociálních služeb Prostějov, p.o. - Oprava fasády DSP</t>
  </si>
  <si>
    <t>Kotle v budově SO-03 sloužící pro poskytování služeb uživatelům jsou poruchové. Je třeba výměna obou kotlů. Jeden v roce 2018, druhý 2019. Opravy jsou nerentabilní, nejsou k dispozici náhradní díly.</t>
  </si>
  <si>
    <t>Centrum sociálních služeb Prostějov, p.o. - Výměna topného kotle SO-03</t>
  </si>
  <si>
    <t>V budově kuchyně SO-09 je umístěna kotelna se třemi kotli. Dva byly na začátku roku 2017 vyměněny, zbývá poslední kotel. Výměna je nutná z důvodu vysoké poruchovosti a opotřebení.</t>
  </si>
  <si>
    <t>Centrum sociálních služeb Prostějov, p.o. - Výměna topného kotle - kotelna SO-09</t>
  </si>
  <si>
    <t xml:space="preserve">Pořízení devítimístného automobilu usnadní uživatelům služeb se ztíženou možností pohybu kontakt s běžným sociálním prostředím. </t>
  </si>
  <si>
    <t>Centrum sociálních služeb Prostějov, p.o. - Automobil s úpravou pro uživatele</t>
  </si>
  <si>
    <t>Nutná obměna stávajících spotřebičů v budově kuchyně SO-09.</t>
  </si>
  <si>
    <t>Centrum sociálních služeb Prostějov, p.o. - Kotel míchací elektrický 80 l</t>
  </si>
  <si>
    <t>Nutná obměna vozového parku na pečovatelské službě.</t>
  </si>
  <si>
    <t>Centrum sociálních služeb Prostějov, p.o. - Nákup nového dodávkového automobilu na pečovatelskou službu</t>
  </si>
  <si>
    <t>Komunikační panel umožňuje rychlé přivolání personálu k uživateli služeb. Současné komunikační panely jsou již zastaralé, náhradní díly nedostupné. Je třeba vyměnit současné komunikační panely za nové a uchovat tak současnou kvalitu poskytovaných služeb.</t>
  </si>
  <si>
    <t xml:space="preserve">Centrum sociálních služeb Prostějov, p.o. - Komunikační panel </t>
  </si>
  <si>
    <t>Nutná obměna spotřebičů v budově kuchyně SO-09. Cena stanovena na základě konzultace vedoucího stravovacího úseku a potencionálního dodavatele.</t>
  </si>
  <si>
    <t>Centrum sociálních služeb Prostějov, p.o. - Stacionární multi pánev el. 100 l</t>
  </si>
  <si>
    <t>Nákup nové velkokapacitní sušičky prádla do prádelny, kdy stávající je již morálně zastaralá a poruchová. Pořízení je převážně z důvodu zajištění služby praní prádla.</t>
  </si>
  <si>
    <t xml:space="preserve">Domov pro seniory Jesenec, příspěvková organizace - Sušička prádla </t>
  </si>
  <si>
    <t>Domov pro seniory Jesenec, příspěvková organizace - Konvektomat</t>
  </si>
  <si>
    <t>Stávájící strop v jídelně je v součastnosti dřevěná kostra tvořená ze čtverců, kde je vidět přes tyto čtverce jaké  káble a následně roury jsou ukotveny v prostoru asi 1 metr nad touto dřevěnou kostrou. Z estetického a hygienického hlediska jsme se rozhodli provést úpravu stropu v místnosti, která je největší  místností v našem Domově. Před touto akci chceme provést úpravu stěn, o které jsme v předešlé žádance žádali.</t>
  </si>
  <si>
    <t>Domov seniorů Prostějov, příspěvková organizace - Zhotovení sádrokartonového stropu v jídelně Domova</t>
  </si>
  <si>
    <t>Jídelna je největší místnost v Domově. Tato místnost je obložena ze tří částí obkladem ( tehdy lidově gabřincem), který  již v jedné části odpadl. V současné době plánujeme okopat stávající obklad. Stěny natáhnout stěrkou, omítkou a následně vymalovat dvě stěny v jídelně. Stěna, na které jsou okna na výdej, jsme navrhli obložit  obklad. materiálem, který je vhodný do těchto místností. Na tuto akci by pak navazovala akce Zhotovení sádrokartonového stropu v jídelně, která bude samostně zadaná na žádanku.</t>
  </si>
  <si>
    <t>Domov seniorů Prostějov, příspěvková organizace - Oprava zdi v jídelně Domova</t>
  </si>
  <si>
    <t>Domov seniorů Prostějov, příspěvková organizace - Kotel elektrický 150 litrů s automatickým mícháním a sklápěním, 20kW/400V, Viking Combi 150E METOS</t>
  </si>
  <si>
    <t>Rozpočet rekonstrukce vnitřního vodovodu na 10 stoupaček na rok 2018. V roce 2019 plánujeme rekonstukci dalších 10 stoupaček.</t>
  </si>
  <si>
    <t>Domov Paprsek Olšany, příspěvková organizace - Vodovodní řad 2018</t>
  </si>
  <si>
    <t>Stavba pergoly v přední části zahrady (u vjezdu do dvora) pro klienty. Pergola umožní větší krytou plochu pro klienty, kteří se i s postelemi vyváží v příznivém počasí ven. V současné době je situace řešena deštníky, které neposkytují dostatečnou plochu pro větší počet klientů a jsou velmi nestabilní ve větrných podmínkách.</t>
  </si>
  <si>
    <t xml:space="preserve">Domov Štíty-Jedlí, příspěvková organizace - Pergola </t>
  </si>
  <si>
    <t>Další etapa opravy vodovodního a kanalizačního potrubí na budově Štíty. Chybí opravit tři stupačky. Jedna stupačka je cca. 120.000 Kč. Opravu je možné rozdělit na roky 2018-2020.</t>
  </si>
  <si>
    <t>Domov Štíty-Jedlí, příspěvková organizace - Výměna vodovodního a kanalizačního potrubí - DD Štíty</t>
  </si>
  <si>
    <t>Pořízení průmyslových praček do prádelny na budově Štíty. Pračky jsou z roku 2001 a již odepsány. Kvůli častým poruchám a stáří se finančně nevyplácí je dále držet v provozu, proto je nutná jejich výměna.</t>
  </si>
  <si>
    <t>Domov Štíty-Jedlí, příspěvková organizace - Průmyslová pračka (2ks) na 11kg + 18kg - Štíty</t>
  </si>
  <si>
    <t>Na budově Štíty se nachází stropní zvedací zařízení, které je potřeba propojit se zbývajícími pokoji v přízemní části budovy. Zvedací zařízení tak umožňuje lepší a šetrnější manipulaci s klienty.</t>
  </si>
  <si>
    <t>Domov Štíty-Jedlí, příspěvková organizace - Zvedací zařízení</t>
  </si>
  <si>
    <t>Pořízení čističů vzduchu by vyřešil problém špatného odvětrávání v protorách chodeb na budově Jedlí. Čističe by pomohly v pročištění těžkého vzduchu v těchto prostorách, kde bývá nedýchatelno.</t>
  </si>
  <si>
    <t>Domov Štíty-Jedlí, příspěvková organizace - Čističe vzduchu</t>
  </si>
  <si>
    <t>Na ošetřovatelském oddělení potřebujeme napojit na stávající stropní zvedací systém další  pokoj a koupelnu (usnadnění manipulace s uživateli na pokoji a při provádění hygieny). Tímto opatřením budeme mít na ošetřovatelském oddělení ve všech místnostech stropní zvedací systém.</t>
  </si>
  <si>
    <t>Sociální služby Libina, příspěvková organizace - Rozšíření stropního zvedacího systému</t>
  </si>
  <si>
    <t xml:space="preserve">V rámci pravidelné údržby je nutné pravidelně v objektech malovat a natírat. Zvláště v pokojích uživatelů a ve stravovacím provoze z důvodů zajištění hygienických požadavků. </t>
  </si>
  <si>
    <t>Sociální služby pro seniory Šumperk, příspěvková organizace - Malování a nátěry v organizaci</t>
  </si>
  <si>
    <t>Sociální služby pro seniory Šumperk, příspěvková organizace - Výměna čerpadla stanice ATS - obměna strojního zařízení</t>
  </si>
  <si>
    <t>Pořízení vozu.</t>
  </si>
  <si>
    <t>Sociální služby pro seniory Šumperk, příspěvková organizace - Pořízení osobního auta pro PS - CITIGO</t>
  </si>
  <si>
    <t>Nové Zámky - poskytovatel sociálních služeb, příspěvková organizace - Oprava vnitřních maleb v budovách PO Nové Zámky - PSS</t>
  </si>
  <si>
    <t xml:space="preserve">Klíč - centrum sociálních služeb, příspěvková organizace - Zateplení budovy č. 3, včetně výměny oken, vrat a dveří. </t>
  </si>
  <si>
    <t>Zlepšení podmínek přesunu klientů a zaměstnanců do budovy, okolo budovy, na zahradu, k prostorům uložení jízdních kol a k nádobám pro komunální odpad.</t>
  </si>
  <si>
    <t>Klíč - centrum sociálních služeb, příspěvková organizace - Oprava a vybudování chodníků</t>
  </si>
  <si>
    <t xml:space="preserve">Výměna okapových svodů – žlabů podokapních půlkruhových, rohů půlkruhových podokapního žlabu, kotlíků trychtýřovitého tvaru podokapních žlabů, svodů kruhových včetně objímek, kolen, odskoků. </t>
  </si>
  <si>
    <t>Klíč - centrum sociálních služeb, příspěvková organizace - Oprava okapových svodů</t>
  </si>
  <si>
    <t>Vincentinum - poskytovatel sociálních služeb Šternberk, příspěvková organizace - Průmyslová sušička prádla</t>
  </si>
  <si>
    <t>Zajištění potřebných bezpečnostních opatření při používání výtahu, zajištění možnosti pohybu imobilních a částečně mobilních klientů v budově a následně v celém areálu organizace.</t>
  </si>
  <si>
    <t>Vincentinum - poskytovatel sociálních služeb Šternberk, příspěvková organizace - Rekonstrukce osobního výtahu</t>
  </si>
  <si>
    <t>Vincentinum - poskytovatel sociálních služeb Šternberk, příspěvková organizace - Instalace madel v suterénu</t>
  </si>
  <si>
    <t>Sociální služby pro seniory Olomouc, příspěvková organizace - Podhled technického stropu chodby v suterénu chráněného bydlení</t>
  </si>
  <si>
    <t>Sociální služby pro seniory Olomouc, příspěvková organizace - Výměna podlahové krytiny vstupu do organizace</t>
  </si>
  <si>
    <t>Vozidla denně vyjíždí s rozvozem obědů do městského provozu, kde se neustále zastavuje a znovu startuje  na adresách klientů, kterým je dovážen oběd. I přes pravidelný servis a údržbu jsou vozidla ve špatném technickém stavu a je nutno je nahradit. Celkem v pracovní dny rozvážíme cca 560 obědů v 8 rozvozových vozidlech, v nepracovní dny rozvážíme cca 300 obědů ve 3 vozidlech.</t>
  </si>
  <si>
    <t>Sociální služby pro seniory Olomouc, příspěvková organizace - Užitková vozidla pro rozvoz stravy - 2 ks</t>
  </si>
  <si>
    <t>Odstranění rizik a zajištění provozuschopnosti výtahu do budoucna. Další podrobnosti viz protokol o odstranění rizik v připojené dokumentaci.</t>
  </si>
  <si>
    <t>Domov pro seniory Červenka, příspěvková organizace - Výtah</t>
  </si>
  <si>
    <t>Domov pro seniory Červenka, příspěvková organizace - Nákup myčky černého nádobí do stravovacího provozu</t>
  </si>
  <si>
    <t xml:space="preserve">Domov Sněženka Jeseník, příspěvková organizace - Průmyslová pračka  </t>
  </si>
  <si>
    <t>Domov Sněženka Jeseník, příspěvková organizace - Oprava chodbové dlažby III.NP vlevo</t>
  </si>
  <si>
    <t>Domov pro seniory Javorník, příspěvková organizace - Pánev 100lt.,elektrická,nerez dno s přísl.</t>
  </si>
  <si>
    <t>ORJ 19 - Oblast zdravotnictví - nové investice a opravy hrazené z rozpočtu</t>
  </si>
  <si>
    <t>Celkem za ORJ 19 - oblast zdravotnictví - nové investice a opravy</t>
  </si>
  <si>
    <t xml:space="preserve">Odborný léčebný ústav Paseka, příspěvková organizace - Parní vyvíječ </t>
  </si>
  <si>
    <t>Odborný léčebný ústav Paseka, příspěvková organizace - Koagulometr</t>
  </si>
  <si>
    <t>Pořízení labor.přístroje pro pracoviště v Pasece jako náhrada za stávající koagulometr Sysmex CA 530, r.v. 1999. Roční servisní prohlídky stále nákladnější, přístroj vykazuje poruchy.</t>
  </si>
  <si>
    <t>Odborný léčebný ústav Paseka, příspěvková organizace - Hematologický analyzátor</t>
  </si>
  <si>
    <t>Pořízení labor.přístroje pro pracoviště v Uničově jako náhrada za stávající analyzátor Sysmex XT 1800i, r.v. 2003. Roční servisní prohlídky jsou stále nákladnější.</t>
  </si>
  <si>
    <t>Odborný léčebný ústav Paseka, příspěvková organizace - Lis na prádlo</t>
  </si>
  <si>
    <t>Odborný léčebný ústav Paseka, příspěvková organizace - Hygienická židle s váhou</t>
  </si>
  <si>
    <t>Odborný léčebný ústav Paseka, příspěvková organizace - Chladící box na brambory</t>
  </si>
  <si>
    <t>Odborný léčebný ústav Paseka, příspěvková organizace - Plynový konvektomat</t>
  </si>
  <si>
    <t>Odborný léčebný ústav Paseka, příspěvková organizace - Náhradní zdroj pro pavilon P1</t>
  </si>
  <si>
    <t>Odborný léčebný ústav Paseka, příspěvková organizace - Venkovní rozvody vody</t>
  </si>
  <si>
    <t>Odborný léčebný ústav Paseka, příspěvková organizace - Chladící agregát kuchyň</t>
  </si>
  <si>
    <t>Odborný léčebný ústav Paseka, příspěvková organizace - Sítě a žaluzie</t>
  </si>
  <si>
    <t>Odborný léčebný ústav Paseka, příspěvková organizace - Vrt</t>
  </si>
  <si>
    <t>Odborný léčebný ústav Paseka, příspěvková organizace - ČOV</t>
  </si>
  <si>
    <t>Odborný léčebný ústav Paseka, příspěvková organizace - Vodojem</t>
  </si>
  <si>
    <t>Odborný léčebný ústav Paseka, příspěvková organizace - Nákladní výtah</t>
  </si>
  <si>
    <t xml:space="preserve">Odborný léčebný ústav Paseka, příspěvková organizace - Malby a nátěry </t>
  </si>
  <si>
    <t>Odborný léčebný ústav Paseka, příspěvková organizace - Koupací lůžko mobilní</t>
  </si>
  <si>
    <t>Odborný léčebný ústav Paseka, příspěvková organizace - Myčky podložních mís</t>
  </si>
  <si>
    <t>Odborný léčebný ústav Paseka, příspěvková organizace - Nežádoucí události pacientské</t>
  </si>
  <si>
    <t>SW - rozšíření NIS AKORD o modul - "NEŽÁDOUCÍ UDÁLOSTI- PACIENTSKÉ"</t>
  </si>
  <si>
    <t>Odborný léčebný ústav Paseka, příspěvková organizace - Jednotná identifikace pacientů a podání léčiv u lůžka pacienta</t>
  </si>
  <si>
    <t>SW - rozšíření NIS AKORD o modul - "JEDNOTNÁ IDENTIFIKACE PACIENTŮ A PODÁNÍ LÉČIV U LŮŽKA PACIENTA"</t>
  </si>
  <si>
    <t>Dětské centrum Ostrůvek, příspěvková organizace - Oprava střechy garáže</t>
  </si>
  <si>
    <t>Oprava krovů, výměna střešní krytiny a klempířských prvků na samostatně stojící garáži.</t>
  </si>
  <si>
    <t>Zdravotnická záchranná služba Olomouckého kraje, příspěvková organizace - Výměna 3 ks garážových vrat na VZ Šumperk</t>
  </si>
  <si>
    <t>Byla provedena funkční zkouška vrat dne 22.11.2016. Pro bezpečný provoz bylo odbornou firmou doporučeno vyměnit stávající vrata za nová. Na základě rozhodnutí zřizovatele ze dne 10.2.2017 vedení ZZS OK doplňuje: Výměna vrat je naplánovaná na rok 2018.</t>
  </si>
  <si>
    <t>Zdravotnická záchranná služba Olomouckého kraje, příspěvková organizace - Oprava ČOV</t>
  </si>
  <si>
    <t>Oprava čistírny odpadních vod z důvodu stáří</t>
  </si>
  <si>
    <t>Zdravotnická záchranná služba Olomouckého kraje, příspěvková organizace - Malování budov a nátěry heliportů</t>
  </si>
  <si>
    <t>Malování budov a nátěry heliportů na VZ ZZS OK z důvodu nutnosti dodržení hygienických norem a udržení standardu moderního pracovního prostředí pro zaměstnance a z důvodu předpisů ÚCL.</t>
  </si>
  <si>
    <t xml:space="preserve">Odborný léčebný ústav Paseka, příspěvková organizace - Myčka nádobí </t>
  </si>
  <si>
    <t>ORJ 19 - Oblast kultury - nové investice a opravy hrazené z rozpočtu</t>
  </si>
  <si>
    <t>Celkem za ORJ 19 - oblast kultury - nové investice a opravy</t>
  </si>
  <si>
    <t>Sportoviště č.1:
Provedení sportovního povrchu STILMAT
Pružná podložka
Lajnování 
Doskočiště
Sportoviště č.2:
Dvouvrstvý asfalt s vyrovnáním podkladu
Realizace vícevrstvé sportovní stěrky
Provedení přechodu na stávající plochu obrubníkem
Lajnování</t>
  </si>
  <si>
    <t>Sociální služby pro seniory Olomouc, příspěvková organizace  - Výměna podlahové krytiny na chráněném bydlení- 2PN-8PN</t>
  </si>
  <si>
    <t>2018-2020</t>
  </si>
  <si>
    <t>Odborný léčebný ústav Paseka, příspěvková organizace  - Odjezdový terminál</t>
  </si>
  <si>
    <t>Sesk. pol.</t>
  </si>
  <si>
    <t>Mgr. Jiří Šafránek</t>
  </si>
  <si>
    <t>Správce:</t>
  </si>
  <si>
    <t>ORJ 17</t>
  </si>
  <si>
    <t>ORJ 19</t>
  </si>
  <si>
    <t>Domov pro seniory Javorník, příspěvková organizace  - Pánev 100lt.elektrická, nerezové dno, s přísl.</t>
  </si>
  <si>
    <t>ORJ 03</t>
  </si>
  <si>
    <t>ORJ 18</t>
  </si>
  <si>
    <t>ORJ 06</t>
  </si>
  <si>
    <t>Návrh na rozpočet OK celkem</t>
  </si>
  <si>
    <t>Návrh na rozpočet OK</t>
  </si>
  <si>
    <t>Nátev příspěvkové organizace - název akce:</t>
  </si>
  <si>
    <t>Celkem za ORJ 19 - oblast dopravy - nákupy</t>
  </si>
  <si>
    <t>Osobní automobil</t>
  </si>
  <si>
    <t>Cyklovozík</t>
  </si>
  <si>
    <t xml:space="preserve">ORJ 12 - SSOK - Oblast dopravy  - nové investice OK </t>
  </si>
  <si>
    <t>Odborný léčebný ústav Paseka, příspěvková organizace - Telef. ústředna</t>
  </si>
  <si>
    <t xml:space="preserve">Odbor investic                                                                                                                                                             </t>
  </si>
  <si>
    <t>Odbor kancelář hejtmana</t>
  </si>
  <si>
    <t>OKH</t>
  </si>
  <si>
    <t>III/4468 Štarnov - Březce</t>
  </si>
  <si>
    <t>III/44411 Hlivice</t>
  </si>
  <si>
    <t>II/369 intravilán Hanušovice - vč mostů</t>
  </si>
  <si>
    <t>III/31534  Nemile</t>
  </si>
  <si>
    <t>Centrum sociálních služeb Prostějov, p.o. - Vana pro uživatele - 3 kusy</t>
  </si>
  <si>
    <r>
      <t xml:space="preserve">Technický automobil slouží pro speciální technické zásahy, jako jsou například: dopravní nehody (silniční, železniční, letecké), zřícení staveb, závaly osob stavebními konstrukcemi a těžkými předměty, odstraňování překážek z komunikací, vodních roků při povodní, větrných smrští, stabilizace budov a další. Skládá se z podvozku hmotností kategorie S (více jak 16 tun) s kabinou pro přepravu 2 osob, nástavbou pro technické vybavení a hydraulickou vyprošťovací rukou. Součástí vozidla je i vyprošťovací naviják. Ve výbavě vozidla bude speciální vyprošťovací zařízení. Technika bude umístěna na požárních stanicích HZS OLK a využívána při společných zásazích složek IZS např. záchrana osob, dopravní nehody, povodně a další  HZS v současné době nedisponuje obdobnou technikou v požadovaném rozsahu.  </t>
    </r>
    <r>
      <rPr>
        <b/>
        <sz val="11"/>
        <rFont val="Arial"/>
        <family val="2"/>
        <charset val="238"/>
      </rPr>
      <t xml:space="preserve">Následně budou technické automobily pro HZS Olomouckého kraje darovány. </t>
    </r>
  </si>
  <si>
    <t>Střední škola gastronomie a služeb, Přerov, Šířava 7 - Oprava podlahy v tělocvičně</t>
  </si>
  <si>
    <t>Oprava spočívá v přebroušení vlysů, tmelení poškozených částí, lakování základním a vrchním nátěrem a lajnování hřišť pro různé druhy sportů.</t>
  </si>
  <si>
    <t>Střední škola technická a zemědělská Mohelnice - Oprava zídky v Žádlovicích I. část</t>
  </si>
  <si>
    <t>Oprava I. etapy navazuje na záměr města Loštice s budováním nových chodníků a zastávky pro autobusovou dopravu. Rozsah opravy: odizolování zídky, částečné odstranění mechanicky nestabilní omítky, nové omítnutí, nátěry kovových částí (mřížové výplně), oprava taškového záklopu sloupků a betonových stříšek, nátěr omítnutých ploch.</t>
  </si>
  <si>
    <t>Oprava II. etapy navazuje na etapu I., tak aby celé hrazení zámku v lokalitě směr Pavlov a Pešt bylo kompletně opraveno. Rozsah opravy: odizolování zídky, částečné odstranění mechanicky nestabilní omítky, nové omítnutí,  oprava taškového záklopu, nátěr omítnutých ploch.</t>
  </si>
  <si>
    <t>Střední škola technická a zemědělská Mohelnice - Oprava zídky v Žádlovicích II. část</t>
  </si>
  <si>
    <t>Dle OPŘPO - celk. nákl. 2 000 (2018 - OK 2 000)</t>
  </si>
  <si>
    <t>Dle OPŘPO v roce 2018 - OK 1 000, v dalších letech 650</t>
  </si>
  <si>
    <t>Dle OPŘPO - celk. nákl. 750 (2018 - OK 750)</t>
  </si>
  <si>
    <t>Dle OPŘPO - celk. nákl. 300 (2018 - OK 300)</t>
  </si>
  <si>
    <t>Dle OPŘPO - celk. nákl. 450 (2018 - OK 450)</t>
  </si>
  <si>
    <t>Dle OPŘPO - celk. nákl. 1 000 (jen 2 Ks)</t>
  </si>
  <si>
    <t>Dle OPŘPO - celk. nákl. 150 (2018 - OK 150)</t>
  </si>
  <si>
    <t>Dle OPŘPO - celk. nákl. 1 898 (2018 - OK 1 898)</t>
  </si>
  <si>
    <t>Dle OPŘPO - celk. nákl. 350 (2018 - OK 350)</t>
  </si>
  <si>
    <t>Dle OPŘPO - celk. nákl. 100 (2018 - OK 100)</t>
  </si>
  <si>
    <t>Dle OPŘPO - celk. nákl. 500 (2018 - OK 500)</t>
  </si>
  <si>
    <t>dle OPŘPO - celk. nákl. 640 tis. Kč</t>
  </si>
  <si>
    <t>dle OPŘPO dvě samostatné akce o nákladech 800 tis. Kč (spojovací článek …) a 950 tis. Kč (výměna oken …) v roce 2018</t>
  </si>
  <si>
    <t>dle OPŘPO realizace 2018 (6 000 tis. Kč)</t>
  </si>
  <si>
    <t>dle OPŘPO celkové náklady 1 566 tis. Kč a realizace 2018 (1 566 tis. Kč)</t>
  </si>
  <si>
    <t>dle OPŘPO celkové náklady 1 900 tis. Kč a realizace 2018 (1 900 tis. Kč)</t>
  </si>
  <si>
    <t>dle OPŘPO realizace 2018 - 15 657 tis. Kč</t>
  </si>
  <si>
    <t>OPŘPO pouze PD ve výši 100 tis. Kč (2018)</t>
  </si>
  <si>
    <t>dle OPŘPO celkové náklady 750 tis. Kč, v roce 2018 - 50 tis. Kč</t>
  </si>
  <si>
    <t>dle OPŘPO celkové náklady 300 tis. Kč (900 tis. Kč dle OI)</t>
  </si>
  <si>
    <t>dle OPŘPO v roce 2018 - 5 000 tis. Kč a financování z jiných zdrojů - 4 500 tis. Kč????</t>
  </si>
  <si>
    <t>OPŘPO pouze PD ve výši 250 tis. Kč (2018)</t>
  </si>
  <si>
    <t>Střední škola železniční, technická a služeb, Šumperk - dílny</t>
  </si>
  <si>
    <t>Odvod z fondu PO</t>
  </si>
  <si>
    <t>Spolufinancování PO</t>
  </si>
  <si>
    <t>5c) Nové opravy a investice hrazené z rozpočtu na rok 2018</t>
  </si>
  <si>
    <t>ORJ 17 - dle OPŘPO realizace 2018 (3 000 tis. Kč)</t>
  </si>
  <si>
    <t>ORJ 17 - dle OPŘPO celkové náklady 3 050 tis. Kč (2018)</t>
  </si>
  <si>
    <t>ORJ 17 - dle OPŘPO celkové náklady 3 500 tis. Kč a realizace 2018 (3 500 tis. Kč)</t>
  </si>
  <si>
    <t>ORJ 17 - dle OPŘPO celkové náklady 4 150 tis. Kč a realizace v roce 2018 - 4 150 tis. Kč</t>
  </si>
  <si>
    <t>ORJ 17 - dle OPŘPO v roce 2018 - 2 945 tis. Kč</t>
  </si>
  <si>
    <t>ORJ 17 - Dle OPŘPO v roce 2018 - 2000 tis. Kč</t>
  </si>
  <si>
    <t>ORJ 17 - dle OPŘPO pouze PD, celkové náklady 110 tis. Kč (2018)</t>
  </si>
  <si>
    <t>ORJ 17 - dle OPŘPO pouze PD, celkové náklady 120 tis. Kč (2018)</t>
  </si>
  <si>
    <t>ORJ 17 - dle OPŘPO celkové nákaldy 1 000 tis. Kč (2018)</t>
  </si>
  <si>
    <t>ORJ 17 - Dle OPŘPO v roce 2018 - 3 500 tis. Kč</t>
  </si>
  <si>
    <t>ORJ 17 - dle OPŘPO realizace 2018 - 3 000 tis. Kč</t>
  </si>
  <si>
    <t>ORJ 17 - dle OPŘPO relizace 2018 (2 300 tis. Kč)</t>
  </si>
  <si>
    <t>ORJ 17 - dle OPŘPO realizace 2018 (38 000 tis. Kč)</t>
  </si>
  <si>
    <t>ORJ 17 - dle OPŘPO realizace 2018 (10 000 tis. Kč)</t>
  </si>
  <si>
    <t>ORJ 17 - dle OPŘPO realizace 2018 - 1 615 tis. Kč</t>
  </si>
  <si>
    <t>ORJ 17 - dle OPŘPO v roce 2018 - 1 780 tis. Kč</t>
  </si>
  <si>
    <t>ORJ 17 - dle OPŘPO realizace 2018 (1 000 tis. Kč)</t>
  </si>
  <si>
    <t>ORJ 17 - dle OPŘPO realizace 2018 (4 567 tïs. Kč + 508 tis. Kč)</t>
  </si>
  <si>
    <t>ORJ 19 - dle OPŘPO v roce 2018 má být vynaloženo  1 546 tis. Kč</t>
  </si>
  <si>
    <t>ORJ 19 - S ohledem na vysokou pořiz. cenu podlahy v tělocvičně je  výhodnější zajistit její tzv. generální opravu již nyní, aby se předešlo nevratnému poškození.</t>
  </si>
  <si>
    <t>ORJ 12 - oprava navazuje na stavební úpravy provedené v roce 2016</t>
  </si>
  <si>
    <t>ORJ 12 - stavební úpravy mostu před realizací úprav silnice z dotačního programu přeshraniční čs. - polské spolupráce</t>
  </si>
  <si>
    <t>Celkem za ORJ 12, 17 a 19 - nové investice a opravy nedoporučené k realizaci</t>
  </si>
  <si>
    <t>Oblast dopravy - ORJ 12</t>
  </si>
  <si>
    <t>Oblast školství - ORJ 17 a 19</t>
  </si>
  <si>
    <t>ORJ 12, 17 a 19 - nové investice hrazené z rozpočtu nedoporučné k realizaci</t>
  </si>
  <si>
    <t>Akce nedoporučené k realizaci</t>
  </si>
  <si>
    <t>2016-2018</t>
  </si>
  <si>
    <t>ORJ 19 - Oblast školství  - nové investice a opravy hrazené z rozpočtu</t>
  </si>
  <si>
    <t>Celkem za ORJ 19 - oblast školství - nové investice a opravy</t>
  </si>
  <si>
    <t>ORJ 19 - Oblast sociální  - nové investice a opravy hrazené z rozpočtu</t>
  </si>
  <si>
    <t>Celkem za ORJ 19 - oblast sociální - nové investice a opravy</t>
  </si>
  <si>
    <t>ORJ 17 - Oblast dopravy  - nové investice hrazené z rozpočtu</t>
  </si>
  <si>
    <t>ORJ 19 - KIDSOK - Oblast dopravy  - nové nákupy hrazené z rozpočtu</t>
  </si>
  <si>
    <t>Odbor kancelář ředitele - nové investice hrazené z rozpočtu</t>
  </si>
  <si>
    <t>Odbor informačních technologií - nové investice hrazené z rozpočtu</t>
  </si>
  <si>
    <t>Nové investice a opravy - nákupy - ORJ 19</t>
  </si>
  <si>
    <t>Odbor kancelář hejtmana - nové investice hrazené z rozpočtu</t>
  </si>
  <si>
    <t>Celkem - Odbor kancelář hejtmana - nové investice</t>
  </si>
  <si>
    <t>ORJ 17 - nebude se realizovat dle domluvy s Mgr. Gajdůškem</t>
  </si>
  <si>
    <t>Oprava a částečná výměna střešní krytiny výměna střešní krytiny na pracovišti Dřevohostice.</t>
  </si>
  <si>
    <t>Oblast sociální - ORJ 19</t>
  </si>
  <si>
    <t>Zdravotnická záchranná služba Olomouckého kraje, příspěvková organizace - Sanitní vozidla - 30 ks</t>
  </si>
  <si>
    <t>Zdravotnická záchranná služba Olomouckého kraje, příspěvková organizace - Defibrilátory s monitorem a přísl. - 33 ks</t>
  </si>
  <si>
    <t>Zdravotnická záchranná služba Olomouckého kraje, příspěvková organizace - Transportní nosítka s podvozkem - 30 ks</t>
  </si>
  <si>
    <t xml:space="preserve">1. Okruh kolem dětského domova - oprava cest, osvětlení a inženýrských sítí, dle projektové dokumentace.
2. Příjezdová komunikace k DD - oprava cest, osvětlení a inženýrských sítí, dle projektové dokumentace.
</t>
  </si>
  <si>
    <t>ZUŠ Iši Krejčího Olomouc, Na Vozovce 32 - sanace objektu Jílová 43A</t>
  </si>
  <si>
    <t>Výměna silnoproudých a slaboproudých rozvodů včetně výměny osvětlení. Část elektroinstalace je vedena v hliníkových drátech, dochází k častým výpadkům vzhledem ke zvýšené spotřebě v posledních dvaceti letech (zavádění ICT techniky).</t>
  </si>
  <si>
    <t>Oprava střechy na vstupní budově do dílen Wolkerova 24, která je v havarijním stavu.</t>
  </si>
  <si>
    <t>Modernizace konektivity školy řeší dva problémy. Zásadní je splnit pravidla iROPu (ITI) při rekonstrukci budovy dílen č. inv. ž. 2016/00160. Splnění podmínek konektivity je nutné v rámci hodnocení projektu pro jeho úspěch ve výzvě.
Současně je třeba konstatovat, že současné  IT zařízení zajišťující konektivitu školy je na hranici životnosti. Pro chod školy je její funkčnost nezbytná.</t>
  </si>
  <si>
    <t xml:space="preserve">Výměna obkladů, podlah, zařizovacích předmětů v soc. zařízeních včetně natěrů a maleb na DM.
</t>
  </si>
  <si>
    <t xml:space="preserve">Modernizace učeben elektrotechniky a strojírenství, včetně přístrojového vybavení. Projektová a inženýrská dokumentace byla vyhotovena. Vyjádření stavebního úřadu bylo vydáno v prosinci 2016. </t>
  </si>
  <si>
    <t>Kompletní rekonstrukce zastaralé elektroinstalace v budově domově mládeže, PD jako podklad pro realizace rekonstrukce a stanovení rozpočtových nákladů na akci</t>
  </si>
  <si>
    <t>Výměna stávající eternitové střechy, která se nachází v havarijním stavu. Olomoucká 25.</t>
  </si>
  <si>
    <t>Náhrada původního výtahu novým elektrickým osobním trakčním výtahem 450 kg/6 osob na 7 stanic s neprůchozí kabinou se samoobslužným řízením, omezovačem rychlosti, obousměrnými zachycovači. Nutná úprava hlavního přívodu do prostoru strojovny</t>
  </si>
  <si>
    <t>Rekonstrukce kuchyně</t>
  </si>
  <si>
    <t>Úprava vývařovny na možnost výběru ze 2 jídel</t>
  </si>
  <si>
    <t>Namísto stávajícího garážových stání pro vozidla, vznikne budova se dvěma dílnama pro opravy strojů a zařízení a jednou rukodělnou dílnou pro opravy drobné mechanizace. Akce počítá s projektovou dokumentací a výstavbou.</t>
  </si>
  <si>
    <t>Stavební úpravy venkovního hřiště, které je v havarijním stavu.</t>
  </si>
  <si>
    <t>Jedná se o kompletní opravu fasády na budově v ulici Novosady 155 a výměnu 10 ks oken (z toho 4 malá) za okna plastová. Ostatní okna byla vyměněna cca před 5 lety.</t>
  </si>
  <si>
    <t>Přístavba pracoviště odborného výcviku cukrárny a pekárny k nové budově domova mládeže.</t>
  </si>
  <si>
    <t>Elektroinstalace na budově A je z roku 1956, na budově C z období první republiky. Škola se snaží vybavit učebny moderní technikou (v současné době je vybavení v zoufalém stavu), nicméně počítače není ani možné zapojovat do sítě, protože tato zejména na budově C stále vypadává. Na budově C škola realizuje ve spolupráci s Univerzitou Palackého de facto každý den školení a lektor si musí vybrat, který přístroj zapne, aby nevypadla elektrika. Škola má ambici stát se lídrem na poli IT, což není možné. Je nutné zpracovat projektovou dokumentaci.</t>
  </si>
  <si>
    <t>Oprava komunikací, chodníků a cvičné plochy (pro výuku předmětu řízení motorových vozidel) v areálu SŠZe Přerov, Osmek 47.</t>
  </si>
  <si>
    <t>Realizace energeticky úsporných opatření na objektu tělocvičny, spočívající ve výměně střechy, zateplení a výměně oken.</t>
  </si>
  <si>
    <t>Výstavba nových dílen.</t>
  </si>
  <si>
    <t>Rekonstrukce kanalizace a statické zajištění objektu.</t>
  </si>
  <si>
    <t>Zadávací dokumentace + realizace.
Vybudování 3 místností ze současného obývacího pokoje v II.NP budovy vlevo. Zároveň vybudování místnosti bezpečného pobytu z místnosti přidružené k obývacímu pokoji.</t>
  </si>
  <si>
    <t>Jedná se o návaznost na akci "Výměna oken", která proběhla z finančních důvodů pouze z části, a to v roce 2016.</t>
  </si>
  <si>
    <t>Rekonstrukce sociálních zařízení, výměna podlahových krytin v bytových jednotkách, předsíních a klubovnách, rekonstrukce elektrického vedení. Budova Chválkovická.</t>
  </si>
  <si>
    <t xml:space="preserve">Podlaha průjezdu je nerovná a má praskliny v materiálu - beton, který je třeba vybourat, zpevnit a navést podloží. Celkovou cenu ovlivňuje cena dřeva - masiv, jeho napouštění, vybourání podloží a položení dubových kostek. Plocha průjezdu činí cca 45  m2.
</t>
  </si>
  <si>
    <t>Pokračování zateplení severní části Hlavní budovy - úspora energií.</t>
  </si>
  <si>
    <t>Oprava výtahu.</t>
  </si>
  <si>
    <t>Vybudování sociálního zařízení na 5 pokojích domova pro seniory. V současné době je pouze společné sociální zařízení prostorově nedostačující pro imobilní klienty.</t>
  </si>
  <si>
    <t>Potřebné stavební úpravy prádelny včetně vybavení.</t>
  </si>
  <si>
    <t>Vybudování sociálních zařízení v penzionu Šumperk</t>
  </si>
  <si>
    <t>Jedná se o vybudování nového venkovního výtahu do 2NP.</t>
  </si>
  <si>
    <t>Oprava komunikace v areálu domova.</t>
  </si>
  <si>
    <t>Vybudování nouzového východu z budovy Eliška.</t>
  </si>
  <si>
    <t xml:space="preserve">Oprava a částečná výměna střešní krytiny a navýšení tepelné izolace v podkrovních prostorách hlavní budovy na pracovišti Kokory a oprava fasády včetně říms a štukových doplňků oken, celoplošný nátěr fasády ze strany ulice. </t>
  </si>
  <si>
    <t>Pořízení projektové dokumentace včetně stavebního historického průzkumu a následná rekonstrukce vyčleněného prostoru pro zřízení služby domov se zvláštním režimem pro problémové klienty.</t>
  </si>
  <si>
    <t xml:space="preserve">Výměna stávajících kotlů za nové kotle a celková oprava topení v hlavní budově v areálu tzv. robotárny v Šumperku na Lidické ulici dle zpracované projektové dokumentace v 08/2015.
</t>
  </si>
  <si>
    <t>Zastřešení atria objektu VMO.</t>
  </si>
  <si>
    <t>Zřízení  výběhu zvířat,  posezení  pro návštěvníky v parku v ČpK.</t>
  </si>
  <si>
    <t>Bezbariérové úpravy budovy muzea.</t>
  </si>
  <si>
    <t xml:space="preserve">Přestavbou budovy "C" dojde k vybudování individuálních pracovišť pro fyzioterapii a elektroléčbu v 2. NP a v případě přestavby 1 NP dojde k celkové modernizaci stávající hydroterapie. V roce 2018 se aktualizuje PD.
</t>
  </si>
  <si>
    <t>aktualizace PD, realizace</t>
  </si>
  <si>
    <t>III/37324 Loštice - Žádlovice</t>
  </si>
  <si>
    <t xml:space="preserve">Výměna zastaralých a poruchových plynových kotlů. </t>
  </si>
  <si>
    <t>Výměna a oprava opotřebovaných a poškozených radiátorů. Demontáž 40 ks stávajících radiátorů a osazení nových deskových radiátorů.</t>
  </si>
  <si>
    <t>Oprava spojovacích koridorů: příprava zajištěna vlastním zaměstancem, stavební opravy dodavatelem OSVČ. Oprava dlažby: Náklady na opravu dlažby odhadovány na 500 000,- Kč přesahují možnosti organizace.</t>
  </si>
  <si>
    <t>Závada vytknuta oblastním inspektorátem práce:schodiště ve svažitém terénu je vlivem eroze půdy posunuté, nosníky poškozené. Rovněž kovové zábradlí je velmi nestabilní, v havarijním stavu.</t>
  </si>
  <si>
    <t xml:space="preserve">V DD Štíty praská postupně vodovodní potrubí, již několikrát bylo nahlášeno na pojišťovnu, ale pojišťovna uhradí jen poškozené věci. Potrubí je vadné a postupně praská ve zdi budovy. </t>
  </si>
  <si>
    <t>Výměna původních rozvodů vody.</t>
  </si>
  <si>
    <t>Na 6 samostatných kójích bude provedena výměna WC za moderní kombi systém nebo vestavný záchod, bude provedena výměna stupačky kanalizace a budou provedené stavební úpravy místnosti s opravou stěn a obklady. Na WC budou osazeny moderní sušáky rukou bez nutnosti doplňovat papírové ručníky.</t>
  </si>
  <si>
    <t xml:space="preserve">Bezvýkopová oprava kanalizace v suterénu budovy na ul. Denisova. Z kanalizace vzlíná vllhkost. V roce 2017 byla kanalizace pročištěna a zmonitorována. Byl zjištěn její havarijní stav. </t>
  </si>
  <si>
    <t>Nákup malotraktoru s příslušenstvím pro obory "Zahradník" a "Zemědědec".</t>
  </si>
  <si>
    <t>Nákup investičního prostředku do stravovacího provozu v Javorníku, Školní 104.</t>
  </si>
  <si>
    <t xml:space="preserve">Celková oprava chodbové dlažby  spočívající zejména v demontáži stávající dlažby, případného bourání podkladů, dodávka a montáž nové  dlažby.   </t>
  </si>
  <si>
    <t xml:space="preserve">Nákup průmyslové pračky na 24 kg.  </t>
  </si>
  <si>
    <t xml:space="preserve">Pořízení myčky černého nádobí. </t>
  </si>
  <si>
    <t xml:space="preserve">Podlahová krytina bude vyměněna na 7 chodbách chráněného bydlení 2PN - 8PN (1PPN a 1PN řešeno dlažbou). Chodby jsou rozměrově stejné. </t>
  </si>
  <si>
    <t>Výměna podlahové krytiny vstupu do organizace včetně schodiště ze suterénu do 2. NP, včetně výměny podlahové krytiny v  1.NP budovy ředitelství, spojovacího krčku s budovou chráněného bydlení  a jídelny organizace.</t>
  </si>
  <si>
    <t xml:space="preserve">Instalace madel na stěnu chodby v suterénu pro klienty vyžadující oporu při chůzi. </t>
  </si>
  <si>
    <t>Pořízení průmyslové sušičky prádla. Bude proveden průzkumu trhu, výběr nejvýhodnější nabídky (cena, servis, náhradní díly, reference ap.).</t>
  </si>
  <si>
    <t xml:space="preserve">Zateplení budovy. Výměna oken, dveří a vrat v archivu, dílně a garáži. Okna a dveře jsou dřevěné původní, dveře i okna jsou zkroucené, dveře seschlé. Mezi jednotlivými prkny dveří jsou škvíry do 5 mm. Vzhledem k tomu, že budova se vytápí ve velkých mrazech je problém ji vytopit. Více jak 1/3  tepla uniká mimo vytápěné prostory. </t>
  </si>
  <si>
    <t>Stávající rezervoár (domácí vodárna) pochází z roku 1985. Po třiceti letech provozu je nutné vyměnit čerpadlo a nahradit ho novým.</t>
  </si>
  <si>
    <t xml:space="preserve">Jedná se o nákup nového zařízení, stávající konvektomat byl pořízen v roce 1996. Je velice poruchový, morálně zastaralý a již nevyhovuje svoji kapacitou. Není vyloučeno, že konvektomat se může stát zcela nefunkčním z důvodu stáří a jeho stálého využívání. </t>
  </si>
  <si>
    <t>Zvýšená potřeba údržby areálu a to hlavně v zimním období.</t>
  </si>
  <si>
    <t>Nutné vymalovat prostory kuchyně,sesterny,ordinace,koupelny,WC 1x ročně,ostatní 1x za 3 roky</t>
  </si>
  <si>
    <t>Nárůst imobilních klientů, šetrné, nebolestivé přemístění klientů na koupací lůžko, invalidní vozík, kardiokřeslo</t>
  </si>
  <si>
    <t>Výměna stávajících výklopných oken na budově A i B na pracovišti Dřevohostice.</t>
  </si>
  <si>
    <t xml:space="preserve">Instalace 2 ks vstupních dveří do pravého křídla zámku z důvodu bezbariérového přístupu do objektu. </t>
  </si>
  <si>
    <t>Nákup cyklovozíku</t>
  </si>
  <si>
    <t>Nákup zařízení na očistu knih</t>
  </si>
  <si>
    <t>Náhrada parního vyvíječe LOOS 500 kg/hod.</t>
  </si>
  <si>
    <t>Nákup a uvedení do provozu nového lisu na prádlo pro potřeby prádelny OLÚ (obnova za původní z r.2006)</t>
  </si>
  <si>
    <t>Obnova dosluhujícího zařízení - zlepšení hygienických podmínek pacientů</t>
  </si>
  <si>
    <t>Pořízení chladícího boxu na brambory, splnění hygienických podmínek uskladnění</t>
  </si>
  <si>
    <t xml:space="preserve">Pořízení nového DA - náhradního zdroje, pro zajištění samostatného zásobování elektrickou energií pavilonu P1 </t>
  </si>
  <si>
    <t>Obnova</t>
  </si>
  <si>
    <t xml:space="preserve">Průběžná oprava venkovních rozvodů pitné vody </t>
  </si>
  <si>
    <t>Generální oprava chladícího agregátu boxů</t>
  </si>
  <si>
    <t xml:space="preserve">Oprava sítí a žaluzií </t>
  </si>
  <si>
    <t>Oprava technologie vrtu pitné vody - akce rozložena na r.2018-20</t>
  </si>
  <si>
    <t xml:space="preserve">Vypracování PD a oprava technologie chlorovny ČOV </t>
  </si>
  <si>
    <t>Oprava technologie vodojemu</t>
  </si>
  <si>
    <t>Navazující oprava stávajícího nákladního výtahu pro splnění bezpečnostních norem a zajištění spolehlivosti provozu-dílny v Pasece</t>
  </si>
  <si>
    <t>Osazení odjezdového terminálu na parkovišti</t>
  </si>
  <si>
    <t xml:space="preserve">Provedení maleb a nátěrů interierů jednotlivých zdravotních oddělení a provozních pracovišť </t>
  </si>
  <si>
    <t>Nákup zařízení a uvedení do provozu</t>
  </si>
  <si>
    <t xml:space="preserve">Nákup 2 ks myček podložních mís </t>
  </si>
  <si>
    <t>Obnova myčky nádobí na oddělení 6a</t>
  </si>
  <si>
    <t xml:space="preserve">Pořízení sanitních vozidel v rámci průběžné obnovy - 10 ks v roce 2018. </t>
  </si>
  <si>
    <t xml:space="preserve">Pořízení defibrilátorů s monitorem a přísl. v rámci průběžné obnovy do nových 10 sanitních vozidel a 1 vozidla v setkávacím systému v roce 2018. </t>
  </si>
  <si>
    <t>Pořízení transportních nosítek s podvozkem - 10 ks v roce 2018.</t>
  </si>
  <si>
    <t>Střední škola zemědělská, Přerov, Osmek 47 - Elektroinstalace v hlavní budově školy.</t>
  </si>
  <si>
    <t>Gymnázium, Olomouc - Hejčín, Tomkova 45 - Výměna střechy - budova B a spojovací chodba</t>
  </si>
  <si>
    <t xml:space="preserve">Výměna střešní krytiny na budově B Gymnázia, Olomouc - Hejčín. Do budovy několik let zatéká a vznikají škody na majetku Olomouckého kraje. Do spojovacích prostor mezi budovou A a B a spojovacích prostor mezi budovou B a tělocvičnou dlouhodobě zatéká. Vzhledem k tomu, že místnosti pod střechou jsou opravovány a využívány nejen pro potřeby školy, ale i DVPP, vznikají škody na majetku Olomouckého kraje.    </t>
  </si>
  <si>
    <t xml:space="preserve">Střední škola sociální péče a služeb, Zábřeh, nám. 8. května 2 - Stavební úpravy sociálního zařízení na DM </t>
  </si>
  <si>
    <t>Vyšší odborná škola a Střední škola automobilní, Zábřeh, U Dráhy 6 - Elektroinstalace na domově mládeže</t>
  </si>
  <si>
    <t xml:space="preserve">Rekonstrukce elektroinstalace na domově mládeže
</t>
  </si>
  <si>
    <t>Střední zdravotnická škola a Vyšší odborná škola zdravotnická Emanuela Pöttinga a Jazyková škola s právem státní jazykové zkoušky Olomouc - Elektroinstalace v budově domova mládeže</t>
  </si>
  <si>
    <t xml:space="preserve">Střední odborná škola lesnická a strojírenská, Opavská 8, Šternberk - Stavební úpravy kuchyně </t>
  </si>
  <si>
    <t>Střední zdravotnická škola, Nová 1820, Hranice - Stavební úpravy kuchyně</t>
  </si>
  <si>
    <t xml:space="preserve">Gymnázium, Olomouc - Hejčín, Tomkova 45 - Elektroinstalace na budově A a C </t>
  </si>
  <si>
    <t>Klíč - centrum sociálních služeb, příspěvková organizace - Sociální zařízení a elektroinstalace</t>
  </si>
  <si>
    <t>Domov "Na Zámku“, příspěvková organizace - Podlaha průjezdu</t>
  </si>
  <si>
    <t>Domov pro seniory Radkova Lhota, příspěvková organizace - Zateplení fasády HB severní strana budovy</t>
  </si>
  <si>
    <t>Centrum Dominika Kokory, příspěvková organizace - Koupelny a WC na pracovišti Dřevohostice</t>
  </si>
  <si>
    <t>Centrum Dominika Kokory, příspěvková organizace - Střešní krytina a tepelná izolace - budova Dřevohostice</t>
  </si>
  <si>
    <t>Sociální služby pro seniory Šumperk, příspěvková organizace - Prádelna</t>
  </si>
  <si>
    <t>Domov Alfreda Skeneho Pavlovice u Přerova, příspěvková organizace - Stavební úpravy pokojů a sociálních zařízení</t>
  </si>
  <si>
    <t>Domov Alfreda Skeneho Pavlovice u Přerova, příspěvková organizace - Stavební úpravy areálové komunikace</t>
  </si>
  <si>
    <t>Domov pro seniory Tovačov, příspěvková organizace - Stavební úpravy vzduchotechniky v kuchyni</t>
  </si>
  <si>
    <t>Centrum Dominika Kokory, příspěvková organizace - Střešní krytina, tepelné izolace a oprava uliční fasády - budova Kokory</t>
  </si>
  <si>
    <t xml:space="preserve">Domov Na zámečku Rokytnice, příspěvková organizace - Stavební úpravy části 2. NP </t>
  </si>
  <si>
    <t>Stavební úpravy pokojů a hygienického zařízení budovy Marie, Eliška a Zámek.</t>
  </si>
  <si>
    <t>Dokončení rekonstrukce průtahu obcí</t>
  </si>
  <si>
    <t>Vlastivědné muzeum v Šumperku, příspěvková organizace - Plynová kotelna</t>
  </si>
  <si>
    <t>Vlastivědné muzeum Jesenicka, příspěvková organizace - Stavební úpravy pavlače Vodní tvrze</t>
  </si>
  <si>
    <t>Odborný léčebný ústav Paseka, příspěvková organizace - Budova "C" II. etapa - přestavba 1 NP a 2NP  budovy "C" - Vybudování rehabilitačních pracovišť hydroterapie</t>
  </si>
  <si>
    <t>Na hlavní budově v délce cca 20 m je vlhké zdivo od 50-150 cm a  je porušena svislá i vodorovná izolace. Svépomocí bylo zdivo obkopáno a obnaženo z vnější části domu pro odvětrávání, nutností je řešení pro případ zvětrání tohoto zdiva. Zároveň byl opět svépomocí zrekonstruován odvodový systém dešťové vody z okapů.</t>
  </si>
  <si>
    <t>Komplexní řešení celé budovy s  možností rozdělení maxim. do dvou etap. Stará budova je historická původní budova z majetku Liechtensteinů od r.1867. Tvoří ucelený komplex budov v areálu SOŠ Šumperk. Část této budovy je pronajatí VŠB - TU Ostrava, druhá část s chemickou laboratoří je využívána pro výuku. Aula slouží ke všem společenským akcím školy a VŠB Ostrava. Havarijní stav budovy nedovoluje důstojnou reprezentaci školy.</t>
  </si>
  <si>
    <t>Hotelová škola Vincenze Priessnitze a Obchodní akademie Jeseník - Výměna plynových kotlů na "Staré škole"</t>
  </si>
  <si>
    <t>Nákup investičního majetku - elektrická pánev do stravovacího provozu v Kobylé nad Vidnavkou.</t>
  </si>
  <si>
    <t>V suterénu chráněného bydlení je umístěna klubovna, šijovna, tělocvična a místnost pro arteterapii a ergoterapii uživatelů chráněného bydlení. Místnosti byly zřízeny po povodních v roce 1967, kdy došlo ke zrušení sklepů obyvatel žijících tehdy na penzionu pro důchodce. V budově chráněného bydlení další společné prostory nejsou.</t>
  </si>
  <si>
    <t>Pravidelná údržba vnitřních maleb budov příspěvkové organizace Nové Zámky - poskytovatel sociálních služeb. Jedná se o opravu maleb ve stravovacím provozu v rámci hygienyckých předpisů a dalšchí prostor jako jsou pokoje, koupelny, WC, společné místnosti a chodby v budovách v hospodaření příspěvkové organizace Nové Zámky - poskytovatel sociálních služeb.</t>
  </si>
  <si>
    <t>Domov seniorů Prostějov, příspěvková organizace - Konvetomat el. programovatelný 20x GN1/1, 37Kw 400V aut. mytí, jehla RATIONAL SCC 20.1 bojler vč. vozíku</t>
  </si>
  <si>
    <t>Stávající elektrická trouba je již za hranicí životnosti, je to spotřebič, který byl vrácen do nově zrekonstruované kuchyně.</t>
  </si>
  <si>
    <t>V roce 2016 byla provedena rekonstrukce kuchyně. Některé stroje byly po renskostrukci vráceny, i když měly již nulovou hodnotu a prakticky zde byly od začátku provozu kuchyně již více jak 30 roků. Postupně tyto spotřebiče nahrazujeme novými. Proto chceme zakoupit tento nový moderní model kotle na vaření.</t>
  </si>
  <si>
    <t>Obměna stávajících zařízení pro zabezpečování hygienyckých činností uživatelů. Vana bude zabudována do prostor koupelny. K tomu je nezbytné provést odpovídající stavební úpravy.</t>
  </si>
  <si>
    <t>Domov pro seniory Radkova Lhota, příspěvková organizace - Malotraktor + příslušenství</t>
  </si>
  <si>
    <t>Domov pro seniory Radkova Lhota, příspěvková organizace - Malování</t>
  </si>
  <si>
    <t>Centrum Dominika Kokory, příspěvková organizace - Výměna oken na pracovišti Dřevohostice</t>
  </si>
  <si>
    <t>Centrum Dominika Kokory, příspěvková organizace - Výměna oken Kokory</t>
  </si>
  <si>
    <t>Centrum Dominika Kokory, příspěvková organizace - Výměna podlahových krytin</t>
  </si>
  <si>
    <t>Domov Na zámečku Rokytnice, příspěvková organizace - Bezbariérové vstupní dveře</t>
  </si>
  <si>
    <t>Vlastivědné muzeum Jesenicka, příspěvková organizace - Stavební úpravy WC a rozvodů teplé vody ve Vodní Tvrzi</t>
  </si>
  <si>
    <t>Nákup plynového konvektomatu do stravovacího provozu, náhrada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</si>
</sst>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Red]0.00"/>
  </numFmts>
  <fonts count="24" x14ac:knownFonts="1">
    <font>
      <sz val="10"/>
      <name val="Arial"/>
      <family val="2"/>
      <charset val="238"/>
    </font>
    <font>
      <sz val="11"/>
      <color theme="1"/>
      <name val="Calibri"/>
      <family val="2"/>
      <charset val="238"/>
      <scheme val="minor"/>
    </font>
    <font>
      <sz val="10"/>
      <name val="Arial"/>
      <family val="2"/>
      <charset val="238"/>
    </font>
    <font>
      <b/>
      <sz val="14"/>
      <name val="Arial"/>
      <family val="2"/>
      <charset val="238"/>
    </font>
    <font>
      <b/>
      <sz val="10"/>
      <name val="Arial"/>
      <family val="2"/>
      <charset val="238"/>
    </font>
    <font>
      <sz val="11"/>
      <name val="Arial"/>
      <family val="2"/>
      <charset val="238"/>
    </font>
    <font>
      <b/>
      <sz val="11"/>
      <name val="Arial"/>
      <family val="2"/>
      <charset val="238"/>
    </font>
    <font>
      <b/>
      <sz val="12"/>
      <name val="Arial"/>
      <family val="2"/>
      <charset val="238"/>
    </font>
    <font>
      <b/>
      <sz val="18"/>
      <name val="Arial"/>
      <family val="2"/>
      <charset val="238"/>
    </font>
    <font>
      <b/>
      <i/>
      <sz val="16"/>
      <name val="Arial"/>
      <family val="2"/>
      <charset val="238"/>
    </font>
    <font>
      <i/>
      <sz val="16"/>
      <name val="Arial"/>
      <family val="2"/>
      <charset val="238"/>
    </font>
    <font>
      <sz val="10"/>
      <name val="Arial CE"/>
      <family val="2"/>
      <charset val="238"/>
    </font>
    <font>
      <b/>
      <sz val="12"/>
      <name val="Arial CE"/>
      <family val="2"/>
      <charset val="238"/>
    </font>
    <font>
      <sz val="12"/>
      <name val="Arial"/>
      <family val="2"/>
      <charset val="238"/>
    </font>
    <font>
      <sz val="12"/>
      <name val="Arial CE"/>
      <family val="2"/>
      <charset val="238"/>
    </font>
    <font>
      <sz val="8"/>
      <name val="Arial CE"/>
      <family val="2"/>
      <charset val="238"/>
    </font>
    <font>
      <sz val="11"/>
      <color indexed="8"/>
      <name val="Calibri"/>
      <family val="2"/>
      <charset val="238"/>
    </font>
    <font>
      <sz val="10"/>
      <name val="Arial"/>
      <family val="2"/>
      <charset val="238"/>
    </font>
    <font>
      <b/>
      <i/>
      <sz val="14"/>
      <name val="Arial"/>
      <family val="2"/>
      <charset val="238"/>
    </font>
    <font>
      <b/>
      <sz val="16"/>
      <name val="Arial"/>
      <family val="2"/>
      <charset val="238"/>
    </font>
    <font>
      <sz val="14"/>
      <name val="Arial"/>
      <family val="2"/>
      <charset val="238"/>
    </font>
    <font>
      <sz val="10"/>
      <color rgb="FFFF0000"/>
      <name val="Arial"/>
      <family val="2"/>
      <charset val="238"/>
    </font>
    <font>
      <sz val="10"/>
      <color indexed="8"/>
      <name val="Arial"/>
      <family val="2"/>
      <charset val="238"/>
    </font>
    <font>
      <sz val="12"/>
      <color rgb="FFFF0000"/>
      <name val="Arial"/>
      <family val="2"/>
      <charset val="23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patternFill>
    </fill>
    <fill>
      <patternFill patternType="solid">
        <fgColor rgb="FFCCFFFF"/>
        <bgColor indexed="64"/>
      </patternFill>
    </fill>
    <fill>
      <patternFill patternType="solid">
        <fgColor theme="0" tint="-0.249977111117893"/>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8"/>
      </left>
      <right style="thin">
        <color indexed="8"/>
      </right>
      <top style="thin">
        <color indexed="8"/>
      </top>
      <bottom style="thin">
        <color indexed="8"/>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medium">
        <color indexed="64"/>
      </top>
      <bottom style="thin">
        <color indexed="64"/>
      </bottom>
      <diagonal/>
    </border>
    <border>
      <left style="medium">
        <color indexed="64"/>
      </left>
      <right style="medium">
        <color indexed="64"/>
      </right>
      <top/>
      <bottom/>
      <diagonal/>
    </border>
  </borders>
  <cellStyleXfs count="17">
    <xf numFmtId="0" fontId="0" fillId="0" borderId="0"/>
    <xf numFmtId="0" fontId="2" fillId="0" borderId="0"/>
    <xf numFmtId="0" fontId="2" fillId="0" borderId="0"/>
    <xf numFmtId="0" fontId="2" fillId="0" borderId="0"/>
    <xf numFmtId="0" fontId="2" fillId="0" borderId="0"/>
    <xf numFmtId="0" fontId="2" fillId="0" borderId="0"/>
    <xf numFmtId="0" fontId="16" fillId="0" borderId="0"/>
    <xf numFmtId="0" fontId="2" fillId="0" borderId="0"/>
    <xf numFmtId="0" fontId="2" fillId="0" borderId="0"/>
    <xf numFmtId="0" fontId="17" fillId="0" borderId="0">
      <alignment wrapText="1"/>
    </xf>
    <xf numFmtId="0" fontId="2" fillId="0" borderId="0"/>
    <xf numFmtId="0" fontId="1" fillId="0" borderId="0"/>
    <xf numFmtId="0" fontId="2" fillId="0" borderId="0"/>
    <xf numFmtId="0" fontId="2" fillId="0" borderId="0"/>
    <xf numFmtId="0" fontId="2" fillId="0" borderId="0"/>
    <xf numFmtId="0" fontId="2" fillId="0" borderId="0">
      <alignment wrapText="1"/>
    </xf>
    <xf numFmtId="0" fontId="2" fillId="0" borderId="0">
      <alignment wrapText="1"/>
    </xf>
  </cellStyleXfs>
  <cellXfs count="274">
    <xf numFmtId="0" fontId="0" fillId="0" borderId="0" xfId="0"/>
    <xf numFmtId="0" fontId="3" fillId="0" borderId="0" xfId="1" applyFont="1" applyFill="1"/>
    <xf numFmtId="0" fontId="2" fillId="0" borderId="0" xfId="1" applyFill="1"/>
    <xf numFmtId="0" fontId="2" fillId="0" borderId="0" xfId="1" applyFill="1" applyAlignment="1"/>
    <xf numFmtId="3" fontId="2" fillId="0" borderId="0" xfId="1" applyNumberFormat="1" applyFill="1"/>
    <xf numFmtId="0" fontId="0" fillId="0" borderId="0" xfId="0" applyFill="1" applyAlignment="1">
      <alignment wrapText="1"/>
    </xf>
    <xf numFmtId="3" fontId="0" fillId="0" borderId="0" xfId="0" applyNumberFormat="1" applyFill="1" applyAlignment="1">
      <alignment horizontal="right" vertical="center"/>
    </xf>
    <xf numFmtId="3" fontId="2" fillId="0" borderId="0" xfId="1" applyNumberFormat="1" applyFill="1" applyAlignment="1">
      <alignment horizontal="right" vertical="center"/>
    </xf>
    <xf numFmtId="0" fontId="2" fillId="0" borderId="0" xfId="1" applyFill="1" applyAlignment="1">
      <alignment vertical="center" wrapText="1"/>
    </xf>
    <xf numFmtId="0" fontId="4" fillId="0" borderId="0" xfId="0" applyFont="1" applyFill="1" applyAlignment="1">
      <alignment horizontal="center"/>
    </xf>
    <xf numFmtId="0" fontId="0" fillId="0" borderId="0" xfId="0" applyFill="1"/>
    <xf numFmtId="0" fontId="5" fillId="0" borderId="0" xfId="2" applyFont="1" applyFill="1"/>
    <xf numFmtId="0" fontId="6" fillId="0" borderId="0" xfId="2" applyFont="1" applyFill="1" applyAlignment="1">
      <alignment horizontal="right"/>
    </xf>
    <xf numFmtId="3" fontId="6" fillId="0" borderId="0" xfId="2" applyNumberFormat="1" applyFont="1" applyFill="1"/>
    <xf numFmtId="0" fontId="7" fillId="0" borderId="0" xfId="2" applyFont="1" applyFill="1" applyAlignment="1">
      <alignment horizontal="center"/>
    </xf>
    <xf numFmtId="3" fontId="5" fillId="0" borderId="0" xfId="2" applyNumberFormat="1" applyFont="1" applyFill="1" applyAlignment="1">
      <alignment horizontal="right" vertical="center"/>
    </xf>
    <xf numFmtId="0" fontId="5" fillId="0" borderId="0" xfId="2" applyFont="1" applyFill="1" applyAlignment="1">
      <alignment vertical="center" wrapText="1"/>
    </xf>
    <xf numFmtId="3" fontId="5" fillId="0" borderId="0" xfId="2" applyNumberFormat="1" applyFont="1" applyFill="1"/>
    <xf numFmtId="0" fontId="0" fillId="0" borderId="4" xfId="0" applyFill="1" applyBorder="1" applyAlignment="1">
      <alignment vertical="center" wrapText="1"/>
    </xf>
    <xf numFmtId="3" fontId="9" fillId="2" borderId="4" xfId="4" applyNumberFormat="1" applyFont="1" applyFill="1" applyBorder="1" applyAlignment="1">
      <alignment horizontal="right" vertical="center" wrapText="1"/>
    </xf>
    <xf numFmtId="3" fontId="9" fillId="2" borderId="4" xfId="5" applyNumberFormat="1" applyFont="1" applyFill="1" applyBorder="1" applyAlignment="1">
      <alignment horizontal="right" vertical="center" wrapText="1"/>
    </xf>
    <xf numFmtId="0" fontId="9" fillId="2" borderId="4" xfId="5" applyFont="1" applyFill="1" applyBorder="1" applyAlignment="1">
      <alignment horizontal="center" vertical="center" wrapText="1"/>
    </xf>
    <xf numFmtId="0" fontId="10" fillId="0" borderId="0" xfId="0" applyFont="1" applyFill="1"/>
    <xf numFmtId="0" fontId="11" fillId="0" borderId="4" xfId="0" applyFont="1" applyFill="1" applyBorder="1" applyAlignment="1">
      <alignment horizontal="center" vertical="center" wrapText="1"/>
    </xf>
    <xf numFmtId="0" fontId="12" fillId="0" borderId="4" xfId="0" applyFont="1" applyFill="1" applyBorder="1" applyAlignment="1" applyProtection="1">
      <alignment vertical="center" wrapText="1"/>
      <protection locked="0"/>
    </xf>
    <xf numFmtId="0" fontId="11" fillId="0" borderId="4" xfId="0" applyFont="1" applyFill="1" applyBorder="1" applyAlignment="1" applyProtection="1">
      <alignment horizontal="left" vertical="center" wrapText="1"/>
      <protection locked="0"/>
    </xf>
    <xf numFmtId="3" fontId="13" fillId="0" borderId="4" xfId="0" applyNumberFormat="1" applyFont="1" applyFill="1" applyBorder="1" applyAlignment="1">
      <alignment horizontal="right" vertical="center" indent="1"/>
    </xf>
    <xf numFmtId="0" fontId="2" fillId="0" borderId="4" xfId="0" applyNumberFormat="1" applyFont="1" applyFill="1" applyBorder="1" applyAlignment="1">
      <alignment horizontal="center" vertical="center" wrapText="1"/>
    </xf>
    <xf numFmtId="3" fontId="14" fillId="0" borderId="4" xfId="0" applyNumberFormat="1" applyFont="1" applyFill="1" applyBorder="1" applyAlignment="1">
      <alignment horizontal="right" vertical="center" indent="1"/>
    </xf>
    <xf numFmtId="3" fontId="7" fillId="0" borderId="4" xfId="0" applyNumberFormat="1" applyFont="1" applyFill="1" applyBorder="1" applyAlignment="1">
      <alignment horizontal="right" vertical="center" indent="1"/>
    </xf>
    <xf numFmtId="3" fontId="13" fillId="0" borderId="4" xfId="0" applyNumberFormat="1" applyFont="1" applyFill="1" applyBorder="1" applyAlignment="1">
      <alignment horizontal="center" vertical="center" wrapText="1"/>
    </xf>
    <xf numFmtId="3" fontId="8" fillId="2" borderId="4" xfId="5" applyNumberFormat="1" applyFont="1" applyFill="1" applyBorder="1" applyAlignment="1">
      <alignment horizontal="right" vertical="center" wrapText="1"/>
    </xf>
    <xf numFmtId="3" fontId="8" fillId="2" borderId="4" xfId="4" applyNumberFormat="1" applyFont="1" applyFill="1" applyBorder="1" applyAlignment="1">
      <alignment horizontal="right" vertical="center" wrapText="1"/>
    </xf>
    <xf numFmtId="0" fontId="4" fillId="2" borderId="4" xfId="5" applyFont="1" applyFill="1" applyBorder="1" applyAlignment="1">
      <alignment horizontal="center" vertical="center" wrapText="1"/>
    </xf>
    <xf numFmtId="0" fontId="15" fillId="0" borderId="0" xfId="0" applyFont="1" applyFill="1" applyAlignment="1">
      <alignment wrapText="1"/>
    </xf>
    <xf numFmtId="0" fontId="15" fillId="0" borderId="0" xfId="0" applyFont="1" applyFill="1"/>
    <xf numFmtId="3" fontId="15" fillId="0" borderId="0" xfId="0" applyNumberFormat="1" applyFont="1" applyFill="1" applyAlignment="1">
      <alignment horizontal="right" wrapText="1"/>
    </xf>
    <xf numFmtId="3" fontId="15" fillId="0" borderId="0" xfId="0" applyNumberFormat="1" applyFont="1" applyFill="1" applyAlignment="1">
      <alignment horizontal="right" vertical="center" indent="1"/>
    </xf>
    <xf numFmtId="3" fontId="15" fillId="0" borderId="0" xfId="0" applyNumberFormat="1" applyFont="1" applyFill="1" applyAlignment="1">
      <alignment horizontal="right" vertical="center"/>
    </xf>
    <xf numFmtId="0" fontId="0" fillId="0" borderId="0" xfId="0" applyFill="1" applyAlignment="1">
      <alignment vertical="center" wrapText="1"/>
    </xf>
    <xf numFmtId="0" fontId="11" fillId="0" borderId="0" xfId="0" applyFont="1" applyFill="1"/>
    <xf numFmtId="0" fontId="0" fillId="0" borderId="0" xfId="0" applyFill="1" applyAlignment="1">
      <alignment horizontal="right" wrapText="1"/>
    </xf>
    <xf numFmtId="3" fontId="0" fillId="0" borderId="0" xfId="0" applyNumberFormat="1" applyFill="1" applyAlignment="1">
      <alignment horizontal="right" vertical="center" indent="1"/>
    </xf>
    <xf numFmtId="1" fontId="2" fillId="0" borderId="4" xfId="0" applyNumberFormat="1" applyFont="1" applyFill="1" applyBorder="1" applyAlignment="1">
      <alignment horizontal="center" vertical="center"/>
    </xf>
    <xf numFmtId="0" fontId="6" fillId="0" borderId="0" xfId="2" applyFont="1" applyFill="1"/>
    <xf numFmtId="0" fontId="9" fillId="2" borderId="1" xfId="4" applyFont="1" applyFill="1" applyBorder="1" applyAlignment="1">
      <alignment horizontal="left" vertical="center"/>
    </xf>
    <xf numFmtId="0" fontId="9" fillId="2" borderId="2" xfId="4" applyFont="1" applyFill="1" applyBorder="1" applyAlignment="1">
      <alignment horizontal="left" vertical="center"/>
    </xf>
    <xf numFmtId="0" fontId="8" fillId="2" borderId="1" xfId="4" applyFont="1" applyFill="1" applyBorder="1" applyAlignment="1">
      <alignment horizontal="left" vertical="center"/>
    </xf>
    <xf numFmtId="0" fontId="8" fillId="2" borderId="2" xfId="4" applyFont="1" applyFill="1" applyBorder="1" applyAlignment="1">
      <alignment horizontal="left" vertical="center"/>
    </xf>
    <xf numFmtId="0" fontId="0" fillId="0" borderId="4" xfId="0" applyFill="1" applyBorder="1" applyAlignment="1">
      <alignment horizontal="center" vertical="center"/>
    </xf>
    <xf numFmtId="1" fontId="0" fillId="0" borderId="4" xfId="0" applyNumberFormat="1" applyFont="1" applyFill="1" applyBorder="1" applyAlignment="1">
      <alignment vertical="center" wrapText="1"/>
    </xf>
    <xf numFmtId="0" fontId="5" fillId="0" borderId="4" xfId="0" applyFont="1" applyFill="1" applyBorder="1" applyAlignment="1">
      <alignment horizontal="center" vertical="center" wrapText="1"/>
    </xf>
    <xf numFmtId="3" fontId="13" fillId="0" borderId="4" xfId="0" applyNumberFormat="1" applyFont="1" applyFill="1" applyBorder="1" applyAlignment="1">
      <alignment horizontal="right" vertical="center" wrapText="1" indent="1"/>
    </xf>
    <xf numFmtId="3" fontId="0" fillId="0" borderId="4" xfId="0" applyNumberFormat="1" applyFont="1" applyFill="1" applyBorder="1" applyAlignment="1">
      <alignment horizontal="center" vertical="center" wrapText="1"/>
    </xf>
    <xf numFmtId="3" fontId="13" fillId="0" borderId="1" xfId="0" applyNumberFormat="1" applyFont="1" applyFill="1" applyBorder="1" applyAlignment="1">
      <alignment horizontal="right" vertical="center" wrapText="1" indent="1"/>
    </xf>
    <xf numFmtId="0" fontId="3" fillId="3" borderId="0" xfId="1" applyFont="1" applyFill="1"/>
    <xf numFmtId="0" fontId="2" fillId="3" borderId="0" xfId="1" applyFill="1"/>
    <xf numFmtId="0" fontId="2" fillId="3" borderId="0" xfId="1" applyFill="1" applyAlignment="1"/>
    <xf numFmtId="0" fontId="17" fillId="3" borderId="0" xfId="9" applyFill="1" applyAlignment="1">
      <alignment wrapText="1"/>
    </xf>
    <xf numFmtId="3" fontId="17" fillId="3" borderId="0" xfId="9" applyNumberFormat="1" applyFill="1" applyAlignment="1">
      <alignment horizontal="right" vertical="center"/>
    </xf>
    <xf numFmtId="3" fontId="2" fillId="3" borderId="0" xfId="1" applyNumberFormat="1" applyFill="1" applyAlignment="1">
      <alignment horizontal="right" vertical="center"/>
    </xf>
    <xf numFmtId="0" fontId="2" fillId="3" borderId="0" xfId="1" applyFill="1" applyAlignment="1">
      <alignment vertical="center" wrapText="1"/>
    </xf>
    <xf numFmtId="0" fontId="17" fillId="3" borderId="0" xfId="9" applyFill="1">
      <alignment wrapText="1"/>
    </xf>
    <xf numFmtId="0" fontId="2" fillId="3" borderId="0" xfId="1" applyFont="1" applyFill="1"/>
    <xf numFmtId="0" fontId="3" fillId="3" borderId="0" xfId="1" applyFont="1" applyFill="1" applyAlignment="1">
      <alignment horizontal="center"/>
    </xf>
    <xf numFmtId="0" fontId="8" fillId="3" borderId="0" xfId="1" applyFont="1" applyFill="1"/>
    <xf numFmtId="0" fontId="5" fillId="3" borderId="0" xfId="2" applyFont="1" applyFill="1"/>
    <xf numFmtId="3" fontId="5" fillId="3" borderId="0" xfId="2" applyNumberFormat="1" applyFont="1" applyFill="1"/>
    <xf numFmtId="3" fontId="5" fillId="3" borderId="0" xfId="2" applyNumberFormat="1" applyFont="1" applyFill="1" applyAlignment="1">
      <alignment horizontal="right" vertical="center"/>
    </xf>
    <xf numFmtId="0" fontId="5" fillId="3" borderId="0" xfId="2" applyFont="1" applyFill="1" applyAlignment="1">
      <alignment vertical="center" wrapText="1"/>
    </xf>
    <xf numFmtId="0" fontId="17" fillId="3" borderId="4" xfId="9" applyFill="1" applyBorder="1" applyAlignment="1">
      <alignment vertical="center" wrapText="1"/>
    </xf>
    <xf numFmtId="3" fontId="18" fillId="2" borderId="4" xfId="5" applyNumberFormat="1" applyFont="1" applyFill="1" applyBorder="1" applyAlignment="1">
      <alignment horizontal="right" vertical="center" wrapText="1"/>
    </xf>
    <xf numFmtId="3" fontId="18" fillId="2" borderId="4" xfId="4" applyNumberFormat="1" applyFont="1" applyFill="1" applyBorder="1" applyAlignment="1">
      <alignment horizontal="right" vertical="center" wrapText="1"/>
    </xf>
    <xf numFmtId="0" fontId="14" fillId="0" borderId="4" xfId="9" applyFont="1" applyFill="1" applyBorder="1" applyAlignment="1">
      <alignment horizontal="center" vertical="center" wrapText="1"/>
    </xf>
    <xf numFmtId="0" fontId="14" fillId="3" borderId="4" xfId="9" applyFont="1" applyFill="1" applyBorder="1" applyAlignment="1">
      <alignment horizontal="center" vertical="center" wrapText="1"/>
    </xf>
    <xf numFmtId="0" fontId="13" fillId="3" borderId="4" xfId="9" applyFont="1" applyFill="1" applyBorder="1" applyAlignment="1">
      <alignment horizontal="center" vertical="center" wrapText="1"/>
    </xf>
    <xf numFmtId="0" fontId="12" fillId="3" borderId="4" xfId="9" applyFont="1" applyFill="1" applyBorder="1" applyAlignment="1" applyProtection="1">
      <alignment vertical="center" wrapText="1"/>
      <protection locked="0"/>
    </xf>
    <xf numFmtId="0" fontId="14" fillId="3" borderId="4" xfId="9" applyFont="1" applyFill="1" applyBorder="1" applyAlignment="1" applyProtection="1">
      <alignment horizontal="left" vertical="center" wrapText="1"/>
      <protection locked="0"/>
    </xf>
    <xf numFmtId="3" fontId="13" fillId="3" borderId="4" xfId="9" applyNumberFormat="1" applyFont="1" applyFill="1" applyBorder="1" applyAlignment="1">
      <alignment horizontal="right" vertical="center" indent="1"/>
    </xf>
    <xf numFmtId="0" fontId="13" fillId="3" borderId="4" xfId="9" applyNumberFormat="1" applyFont="1" applyFill="1" applyBorder="1" applyAlignment="1">
      <alignment horizontal="center" vertical="center" wrapText="1"/>
    </xf>
    <xf numFmtId="3" fontId="14" fillId="3" borderId="4" xfId="9" applyNumberFormat="1" applyFont="1" applyFill="1" applyBorder="1" applyAlignment="1">
      <alignment horizontal="right" vertical="center" indent="1"/>
    </xf>
    <xf numFmtId="3" fontId="7" fillId="3" borderId="4" xfId="9" applyNumberFormat="1" applyFont="1" applyFill="1" applyBorder="1" applyAlignment="1">
      <alignment horizontal="right" vertical="center" indent="1"/>
    </xf>
    <xf numFmtId="3" fontId="13" fillId="0" borderId="4" xfId="9" applyNumberFormat="1" applyFont="1" applyFill="1" applyBorder="1" applyAlignment="1">
      <alignment horizontal="right" vertical="center" indent="1"/>
    </xf>
    <xf numFmtId="3" fontId="13" fillId="3" borderId="4" xfId="9" applyNumberFormat="1" applyFont="1" applyFill="1" applyBorder="1" applyAlignment="1">
      <alignment horizontal="center" vertical="center" wrapText="1"/>
    </xf>
    <xf numFmtId="0" fontId="13" fillId="3" borderId="0" xfId="9" applyFont="1" applyFill="1">
      <alignment wrapText="1"/>
    </xf>
    <xf numFmtId="0" fontId="13" fillId="0" borderId="4" xfId="9" applyFont="1" applyFill="1" applyBorder="1" applyAlignment="1">
      <alignment horizontal="center" vertical="center" wrapText="1"/>
    </xf>
    <xf numFmtId="0" fontId="12" fillId="0" borderId="4" xfId="9" applyFont="1" applyFill="1" applyBorder="1" applyAlignment="1" applyProtection="1">
      <alignment vertical="center" wrapText="1"/>
      <protection locked="0"/>
    </xf>
    <xf numFmtId="0" fontId="14" fillId="0" borderId="4" xfId="9" applyFont="1" applyFill="1" applyBorder="1" applyAlignment="1" applyProtection="1">
      <alignment horizontal="left" vertical="center" wrapText="1"/>
      <protection locked="0"/>
    </xf>
    <xf numFmtId="0" fontId="13" fillId="0" borderId="4" xfId="9" applyNumberFormat="1" applyFont="1" applyFill="1" applyBorder="1" applyAlignment="1">
      <alignment horizontal="center" vertical="center" wrapText="1"/>
    </xf>
    <xf numFmtId="3" fontId="14" fillId="0" borderId="4" xfId="9" applyNumberFormat="1" applyFont="1" applyFill="1" applyBorder="1" applyAlignment="1">
      <alignment horizontal="right" vertical="center" indent="1"/>
    </xf>
    <xf numFmtId="3" fontId="13" fillId="0" borderId="4" xfId="9" applyNumberFormat="1" applyFont="1" applyFill="1" applyBorder="1" applyAlignment="1">
      <alignment horizontal="center" vertical="center" wrapText="1"/>
    </xf>
    <xf numFmtId="0" fontId="13" fillId="0" borderId="0" xfId="9" applyFont="1" applyFill="1">
      <alignment wrapText="1"/>
    </xf>
    <xf numFmtId="0" fontId="14" fillId="0" borderId="6" xfId="9" applyFont="1" applyFill="1" applyBorder="1" applyAlignment="1">
      <alignment horizontal="center" vertical="center" wrapText="1"/>
    </xf>
    <xf numFmtId="0" fontId="13" fillId="0" borderId="6" xfId="9" applyFont="1" applyFill="1" applyBorder="1" applyAlignment="1">
      <alignment horizontal="center" vertical="center" wrapText="1"/>
    </xf>
    <xf numFmtId="0" fontId="12" fillId="0" borderId="6" xfId="9" applyFont="1" applyFill="1" applyBorder="1" applyAlignment="1" applyProtection="1">
      <alignment vertical="center" wrapText="1"/>
      <protection locked="0"/>
    </xf>
    <xf numFmtId="0" fontId="14" fillId="0" borderId="6" xfId="9" applyFont="1" applyFill="1" applyBorder="1" applyAlignment="1" applyProtection="1">
      <alignment horizontal="left" vertical="center" wrapText="1"/>
      <protection locked="0"/>
    </xf>
    <xf numFmtId="3" fontId="13" fillId="0" borderId="6" xfId="9" applyNumberFormat="1" applyFont="1" applyFill="1" applyBorder="1" applyAlignment="1">
      <alignment horizontal="right" vertical="center" indent="1"/>
    </xf>
    <xf numFmtId="0" fontId="13" fillId="0" borderId="6" xfId="9" applyNumberFormat="1" applyFont="1" applyFill="1" applyBorder="1" applyAlignment="1">
      <alignment horizontal="center" vertical="center" wrapText="1"/>
    </xf>
    <xf numFmtId="3" fontId="7" fillId="0" borderId="6" xfId="9" applyNumberFormat="1" applyFont="1" applyFill="1" applyBorder="1" applyAlignment="1">
      <alignment horizontal="right" vertical="center" indent="1"/>
    </xf>
    <xf numFmtId="0" fontId="13" fillId="0" borderId="4" xfId="9" applyNumberFormat="1" applyFont="1" applyFill="1" applyBorder="1" applyAlignment="1">
      <alignment horizontal="center" vertical="center"/>
    </xf>
    <xf numFmtId="3" fontId="19" fillId="2" borderId="4" xfId="5" applyNumberFormat="1" applyFont="1" applyFill="1" applyBorder="1" applyAlignment="1">
      <alignment horizontal="right" vertical="center" wrapText="1"/>
    </xf>
    <xf numFmtId="0" fontId="9" fillId="2" borderId="1" xfId="4" applyFont="1" applyFill="1" applyBorder="1" applyAlignment="1">
      <alignment vertical="center"/>
    </xf>
    <xf numFmtId="0" fontId="9" fillId="2" borderId="2" xfId="4" applyFont="1" applyFill="1" applyBorder="1" applyAlignment="1">
      <alignment vertical="center"/>
    </xf>
    <xf numFmtId="0" fontId="2" fillId="0" borderId="4" xfId="0" applyFont="1" applyFill="1" applyBorder="1" applyAlignment="1">
      <alignment horizontal="center" vertical="center"/>
    </xf>
    <xf numFmtId="3" fontId="13" fillId="0" borderId="4" xfId="0" applyNumberFormat="1" applyFont="1" applyFill="1" applyBorder="1" applyAlignment="1">
      <alignment horizontal="right" vertical="center"/>
    </xf>
    <xf numFmtId="0" fontId="2" fillId="0" borderId="4" xfId="0" applyNumberFormat="1" applyFont="1" applyFill="1" applyBorder="1" applyAlignment="1">
      <alignment horizontal="center" vertical="center"/>
    </xf>
    <xf numFmtId="3" fontId="14" fillId="0" borderId="4" xfId="0" applyNumberFormat="1" applyFont="1" applyFill="1" applyBorder="1" applyAlignment="1">
      <alignment horizontal="right" vertical="center"/>
    </xf>
    <xf numFmtId="3" fontId="7" fillId="0" borderId="4" xfId="0" applyNumberFormat="1" applyFont="1" applyFill="1" applyBorder="1" applyAlignment="1">
      <alignment horizontal="right" vertical="center"/>
    </xf>
    <xf numFmtId="0" fontId="0" fillId="0" borderId="0" xfId="0" applyFont="1" applyFill="1" applyAlignment="1">
      <alignment vertical="center"/>
    </xf>
    <xf numFmtId="0" fontId="8" fillId="2" borderId="1" xfId="4" applyFont="1" applyFill="1" applyBorder="1" applyAlignment="1">
      <alignment vertical="center"/>
    </xf>
    <xf numFmtId="0" fontId="8" fillId="2" borderId="2" xfId="4" applyFont="1" applyFill="1" applyBorder="1" applyAlignment="1">
      <alignment vertical="center"/>
    </xf>
    <xf numFmtId="0" fontId="19" fillId="0" borderId="0" xfId="13" applyFont="1" applyFill="1"/>
    <xf numFmtId="0" fontId="2" fillId="0" borderId="0" xfId="13" applyFill="1"/>
    <xf numFmtId="0" fontId="19" fillId="0" borderId="0" xfId="13" applyFont="1" applyFill="1" applyBorder="1" applyAlignment="1">
      <alignment horizontal="left" vertical="center"/>
    </xf>
    <xf numFmtId="0" fontId="20" fillId="0" borderId="6" xfId="14" applyFont="1" applyFill="1" applyBorder="1" applyAlignment="1">
      <alignment horizontal="left" vertical="center" indent="1"/>
    </xf>
    <xf numFmtId="3" fontId="20" fillId="0" borderId="9" xfId="14" applyNumberFormat="1" applyFont="1" applyFill="1" applyBorder="1" applyAlignment="1">
      <alignment horizontal="right" vertical="center" wrapText="1" indent="1"/>
    </xf>
    <xf numFmtId="0" fontId="20" fillId="0" borderId="10" xfId="14" applyFont="1" applyFill="1" applyBorder="1" applyAlignment="1">
      <alignment horizontal="left" vertical="center" wrapText="1" indent="1"/>
    </xf>
    <xf numFmtId="0" fontId="19" fillId="2" borderId="8" xfId="14" applyFont="1" applyFill="1" applyBorder="1" applyAlignment="1">
      <alignment horizontal="left" vertical="center" indent="1"/>
    </xf>
    <xf numFmtId="0" fontId="19" fillId="2" borderId="11" xfId="14" applyFont="1" applyFill="1" applyBorder="1" applyAlignment="1">
      <alignment horizontal="left" vertical="center" indent="1"/>
    </xf>
    <xf numFmtId="3" fontId="3" fillId="2" borderId="7" xfId="13" applyNumberFormat="1" applyFont="1" applyFill="1" applyBorder="1" applyAlignment="1">
      <alignment horizontal="right" vertical="center" indent="1"/>
    </xf>
    <xf numFmtId="3" fontId="20" fillId="0" borderId="12" xfId="14" applyNumberFormat="1" applyFont="1" applyFill="1" applyBorder="1" applyAlignment="1">
      <alignment horizontal="right" vertical="center" wrapText="1" indent="1"/>
    </xf>
    <xf numFmtId="3" fontId="20" fillId="0" borderId="13" xfId="13" applyNumberFormat="1" applyFont="1" applyFill="1" applyBorder="1" applyAlignment="1">
      <alignment horizontal="right" vertical="center" indent="1"/>
    </xf>
    <xf numFmtId="0" fontId="8" fillId="0" borderId="11" xfId="14" applyFont="1" applyFill="1" applyBorder="1" applyAlignment="1">
      <alignment horizontal="left" vertical="center" indent="1"/>
    </xf>
    <xf numFmtId="3" fontId="8" fillId="0" borderId="7" xfId="14" applyNumberFormat="1" applyFont="1" applyFill="1" applyBorder="1" applyAlignment="1">
      <alignment horizontal="right" vertical="center" indent="1"/>
    </xf>
    <xf numFmtId="3" fontId="7" fillId="0" borderId="4" xfId="9" applyNumberFormat="1" applyFont="1" applyFill="1" applyBorder="1" applyAlignment="1">
      <alignment horizontal="right" vertical="center" indent="1"/>
    </xf>
    <xf numFmtId="3" fontId="2" fillId="0" borderId="4" xfId="0" applyNumberFormat="1" applyFont="1" applyFill="1" applyBorder="1" applyAlignment="1">
      <alignment horizontal="center" vertical="center"/>
    </xf>
    <xf numFmtId="0" fontId="5" fillId="0" borderId="4" xfId="0" applyFont="1" applyBorder="1" applyAlignment="1">
      <alignment horizontal="justify" vertical="center" wrapText="1"/>
    </xf>
    <xf numFmtId="3" fontId="7" fillId="0" borderId="6" xfId="0" applyNumberFormat="1" applyFont="1" applyFill="1" applyBorder="1" applyAlignment="1">
      <alignment horizontal="right" vertical="center" indent="1"/>
    </xf>
    <xf numFmtId="3" fontId="14" fillId="0" borderId="6" xfId="0" applyNumberFormat="1" applyFont="1" applyFill="1" applyBorder="1" applyAlignment="1">
      <alignment horizontal="right" vertical="center" indent="1"/>
    </xf>
    <xf numFmtId="3" fontId="13" fillId="0" borderId="6" xfId="0" applyNumberFormat="1" applyFont="1" applyFill="1" applyBorder="1" applyAlignment="1">
      <alignment horizontal="right" vertical="center" indent="1"/>
    </xf>
    <xf numFmtId="3" fontId="21" fillId="0" borderId="4" xfId="0" applyNumberFormat="1" applyFont="1" applyFill="1" applyBorder="1" applyAlignment="1">
      <alignment horizontal="center" vertical="center" wrapText="1"/>
    </xf>
    <xf numFmtId="0" fontId="7" fillId="0" borderId="4" xfId="0" applyFont="1" applyFill="1" applyBorder="1" applyAlignment="1">
      <alignment horizontal="left" vertical="center" wrapText="1"/>
    </xf>
    <xf numFmtId="3" fontId="13" fillId="0" borderId="3" xfId="0" applyNumberFormat="1" applyFont="1" applyFill="1" applyBorder="1" applyAlignment="1">
      <alignment horizontal="center" vertical="center" wrapText="1"/>
    </xf>
    <xf numFmtId="3" fontId="7" fillId="0" borderId="4" xfId="0" applyNumberFormat="1" applyFont="1" applyFill="1" applyBorder="1" applyAlignment="1">
      <alignment horizontal="right" vertical="center" wrapText="1" indent="1"/>
    </xf>
    <xf numFmtId="0" fontId="2" fillId="0" borderId="0" xfId="15">
      <alignment wrapText="1"/>
    </xf>
    <xf numFmtId="0" fontId="7" fillId="0" borderId="0" xfId="13" applyFont="1" applyFill="1" applyAlignment="1">
      <alignment horizontal="right"/>
    </xf>
    <xf numFmtId="49" fontId="20" fillId="0" borderId="9" xfId="14" applyNumberFormat="1" applyFont="1" applyFill="1" applyBorder="1" applyAlignment="1">
      <alignment horizontal="center" vertical="center" wrapText="1"/>
    </xf>
    <xf numFmtId="0" fontId="20" fillId="0" borderId="15" xfId="14" applyFont="1" applyFill="1" applyBorder="1" applyAlignment="1">
      <alignment vertical="center"/>
    </xf>
    <xf numFmtId="49" fontId="3" fillId="2" borderId="7" xfId="13" applyNumberFormat="1" applyFont="1" applyFill="1" applyBorder="1" applyAlignment="1">
      <alignment horizontal="center" vertical="center"/>
    </xf>
    <xf numFmtId="3" fontId="3" fillId="2" borderId="14" xfId="13" applyNumberFormat="1" applyFont="1" applyFill="1" applyBorder="1" applyAlignment="1">
      <alignment horizontal="right" vertical="center" indent="1"/>
    </xf>
    <xf numFmtId="0" fontId="19" fillId="0" borderId="15" xfId="14" applyFont="1" applyFill="1" applyBorder="1" applyAlignment="1">
      <alignment horizontal="left" vertical="center" indent="1"/>
    </xf>
    <xf numFmtId="3" fontId="3" fillId="2" borderId="8" xfId="13" applyNumberFormat="1" applyFont="1" applyFill="1" applyBorder="1" applyAlignment="1">
      <alignment horizontal="right" vertical="center" indent="1"/>
    </xf>
    <xf numFmtId="49" fontId="20" fillId="0" borderId="12" xfId="14" applyNumberFormat="1" applyFont="1" applyFill="1" applyBorder="1" applyAlignment="1">
      <alignment horizontal="center" vertical="center" wrapText="1"/>
    </xf>
    <xf numFmtId="3" fontId="20" fillId="0" borderId="13" xfId="14" applyNumberFormat="1" applyFont="1" applyFill="1" applyBorder="1" applyAlignment="1">
      <alignment horizontal="right" vertical="center" wrapText="1" indent="1"/>
    </xf>
    <xf numFmtId="49" fontId="20" fillId="2" borderId="7" xfId="13" applyNumberFormat="1" applyFont="1" applyFill="1" applyBorder="1" applyAlignment="1">
      <alignment horizontal="center" vertical="center"/>
    </xf>
    <xf numFmtId="49" fontId="8" fillId="0" borderId="7" xfId="14" applyNumberFormat="1" applyFont="1" applyFill="1" applyBorder="1" applyAlignment="1">
      <alignment horizontal="right" vertical="center" indent="1"/>
    </xf>
    <xf numFmtId="3" fontId="8" fillId="0" borderId="14" xfId="14" applyNumberFormat="1" applyFont="1" applyFill="1" applyBorder="1" applyAlignment="1">
      <alignment horizontal="right" vertical="center" indent="1"/>
    </xf>
    <xf numFmtId="0" fontId="9" fillId="2" borderId="1" xfId="4" applyFont="1" applyFill="1" applyBorder="1" applyAlignment="1">
      <alignment horizontal="left" vertical="center"/>
    </xf>
    <xf numFmtId="0" fontId="9" fillId="2" borderId="2" xfId="4" applyFont="1" applyFill="1" applyBorder="1" applyAlignment="1">
      <alignment horizontal="left" vertical="center"/>
    </xf>
    <xf numFmtId="0" fontId="19" fillId="0" borderId="0" xfId="13" applyFont="1" applyFill="1" applyBorder="1" applyAlignment="1">
      <alignment horizontal="left" vertical="center"/>
    </xf>
    <xf numFmtId="0" fontId="9" fillId="2" borderId="1" xfId="4" applyFont="1" applyFill="1" applyBorder="1" applyAlignment="1">
      <alignment horizontal="left" vertical="center"/>
    </xf>
    <xf numFmtId="0" fontId="9" fillId="2" borderId="2" xfId="4" applyFont="1" applyFill="1" applyBorder="1" applyAlignment="1">
      <alignment horizontal="left" vertical="center"/>
    </xf>
    <xf numFmtId="0" fontId="0" fillId="0" borderId="4" xfId="0" applyFont="1" applyFill="1" applyBorder="1" applyAlignment="1">
      <alignment horizontal="center" vertical="center"/>
    </xf>
    <xf numFmtId="0" fontId="0" fillId="0" borderId="4" xfId="0" applyNumberFormat="1" applyFont="1" applyFill="1" applyBorder="1" applyAlignment="1">
      <alignment horizontal="center" vertical="center"/>
    </xf>
    <xf numFmtId="0" fontId="22" fillId="4" borderId="17" xfId="6" applyFont="1" applyFill="1" applyBorder="1" applyAlignment="1">
      <alignment vertical="center" wrapText="1"/>
    </xf>
    <xf numFmtId="0" fontId="22" fillId="4" borderId="17" xfId="0" applyFont="1" applyFill="1" applyBorder="1" applyAlignment="1">
      <alignment vertical="center" wrapText="1"/>
    </xf>
    <xf numFmtId="3" fontId="22" fillId="4" borderId="17" xfId="0" applyNumberFormat="1" applyFont="1" applyFill="1" applyBorder="1" applyAlignment="1">
      <alignment horizontal="right" vertical="center" wrapText="1"/>
    </xf>
    <xf numFmtId="0" fontId="2" fillId="0" borderId="4" xfId="6" applyFont="1" applyFill="1" applyBorder="1" applyAlignment="1">
      <alignment vertical="center" wrapText="1"/>
    </xf>
    <xf numFmtId="0" fontId="20" fillId="0" borderId="18" xfId="14" applyFont="1" applyFill="1" applyBorder="1" applyAlignment="1">
      <alignment horizontal="left" vertical="center" wrapText="1" indent="1"/>
    </xf>
    <xf numFmtId="0" fontId="19" fillId="0" borderId="19" xfId="14" applyFont="1" applyFill="1" applyBorder="1" applyAlignment="1">
      <alignment horizontal="left" vertical="center" indent="1"/>
    </xf>
    <xf numFmtId="0" fontId="20" fillId="0" borderId="20" xfId="14" applyFont="1" applyFill="1" applyBorder="1" applyAlignment="1">
      <alignment horizontal="left" vertical="center" indent="1"/>
    </xf>
    <xf numFmtId="0" fontId="20" fillId="0" borderId="21" xfId="14" applyFont="1" applyFill="1" applyBorder="1" applyAlignment="1">
      <alignment horizontal="left" vertical="center" indent="1"/>
    </xf>
    <xf numFmtId="0" fontId="20" fillId="0" borderId="13" xfId="14" applyFont="1" applyFill="1" applyBorder="1" applyAlignment="1">
      <alignment horizontal="left" vertical="center" indent="1"/>
    </xf>
    <xf numFmtId="0" fontId="20" fillId="0" borderId="20" xfId="14" applyFont="1" applyFill="1" applyBorder="1" applyAlignment="1">
      <alignment vertical="center"/>
    </xf>
    <xf numFmtId="0" fontId="20" fillId="0" borderId="12" xfId="14" applyFont="1" applyFill="1" applyBorder="1" applyAlignment="1">
      <alignment vertical="center"/>
    </xf>
    <xf numFmtId="0" fontId="19" fillId="0" borderId="12" xfId="14" applyFont="1" applyFill="1" applyBorder="1" applyAlignment="1">
      <alignment horizontal="left" vertical="center" indent="1"/>
    </xf>
    <xf numFmtId="0" fontId="3" fillId="0" borderId="12" xfId="14" applyFont="1" applyFill="1" applyBorder="1" applyAlignment="1">
      <alignment horizontal="center" vertical="center"/>
    </xf>
    <xf numFmtId="0" fontId="3" fillId="0" borderId="20" xfId="14" applyFont="1" applyFill="1" applyBorder="1" applyAlignment="1">
      <alignment horizontal="center" vertical="center"/>
    </xf>
    <xf numFmtId="0" fontId="19" fillId="0" borderId="20" xfId="14" applyFont="1" applyFill="1" applyBorder="1" applyAlignment="1">
      <alignment horizontal="left" vertical="center" indent="1"/>
    </xf>
    <xf numFmtId="0" fontId="19" fillId="0" borderId="23" xfId="14" applyFont="1" applyFill="1" applyBorder="1" applyAlignment="1">
      <alignment horizontal="left" vertical="center" indent="1"/>
    </xf>
    <xf numFmtId="0" fontId="20" fillId="0" borderId="24" xfId="14" applyFont="1" applyFill="1" applyBorder="1" applyAlignment="1">
      <alignment horizontal="left" vertical="center" indent="1"/>
    </xf>
    <xf numFmtId="0" fontId="20" fillId="0" borderId="25" xfId="14" applyFont="1" applyFill="1" applyBorder="1" applyAlignment="1">
      <alignment horizontal="left" vertical="center" wrapText="1" indent="1"/>
    </xf>
    <xf numFmtId="0" fontId="20" fillId="0" borderId="23" xfId="14" applyFont="1" applyFill="1" applyBorder="1" applyAlignment="1">
      <alignment vertical="center"/>
    </xf>
    <xf numFmtId="0" fontId="20" fillId="0" borderId="9" xfId="14" applyFont="1" applyFill="1" applyBorder="1" applyAlignment="1">
      <alignment horizontal="left" vertical="center" indent="1"/>
    </xf>
    <xf numFmtId="0" fontId="20" fillId="0" borderId="12" xfId="14" applyFont="1" applyFill="1" applyBorder="1" applyAlignment="1">
      <alignment horizontal="left" vertical="center" indent="1"/>
    </xf>
    <xf numFmtId="0" fontId="20" fillId="0" borderId="22" xfId="14" applyFont="1" applyFill="1" applyBorder="1" applyAlignment="1">
      <alignment horizontal="left" vertical="center" indent="1"/>
    </xf>
    <xf numFmtId="0" fontId="20" fillId="0" borderId="26" xfId="14" applyFont="1" applyFill="1" applyBorder="1" applyAlignment="1">
      <alignment horizontal="left" vertical="center" wrapText="1" indent="1"/>
    </xf>
    <xf numFmtId="0" fontId="19" fillId="0" borderId="27" xfId="14" applyFont="1" applyFill="1" applyBorder="1" applyAlignment="1">
      <alignment horizontal="left" vertical="center" indent="1"/>
    </xf>
    <xf numFmtId="3" fontId="13" fillId="0" borderId="4" xfId="0" applyNumberFormat="1" applyFont="1" applyFill="1" applyBorder="1" applyAlignment="1">
      <alignment horizontal="left" vertical="center" wrapText="1"/>
    </xf>
    <xf numFmtId="0" fontId="21" fillId="4" borderId="17" xfId="6" applyFont="1" applyFill="1" applyBorder="1" applyAlignment="1">
      <alignment vertical="center" wrapText="1"/>
    </xf>
    <xf numFmtId="0" fontId="20" fillId="0" borderId="12" xfId="14" applyFont="1" applyFill="1" applyBorder="1" applyAlignment="1">
      <alignment horizontal="left" vertical="center" wrapText="1" indent="1"/>
    </xf>
    <xf numFmtId="0" fontId="9" fillId="2" borderId="1" xfId="4" applyFont="1" applyFill="1" applyBorder="1" applyAlignment="1">
      <alignment horizontal="left" vertical="center"/>
    </xf>
    <xf numFmtId="0" fontId="9" fillId="2" borderId="2" xfId="4" applyFont="1" applyFill="1" applyBorder="1" applyAlignment="1">
      <alignment horizontal="left" vertical="center"/>
    </xf>
    <xf numFmtId="0" fontId="13" fillId="0" borderId="0" xfId="16" applyFont="1" applyFill="1">
      <alignment wrapText="1"/>
    </xf>
    <xf numFmtId="3" fontId="13" fillId="0" borderId="4" xfId="16" applyNumberFormat="1" applyFont="1" applyFill="1" applyBorder="1" applyAlignment="1">
      <alignment horizontal="center" vertical="center" wrapText="1"/>
    </xf>
    <xf numFmtId="3" fontId="13" fillId="0" borderId="4" xfId="16" applyNumberFormat="1" applyFont="1" applyFill="1" applyBorder="1" applyAlignment="1">
      <alignment horizontal="right" vertical="center" indent="1"/>
    </xf>
    <xf numFmtId="3" fontId="14" fillId="0" borderId="4" xfId="16" applyNumberFormat="1" applyFont="1" applyFill="1" applyBorder="1" applyAlignment="1">
      <alignment horizontal="right" vertical="center" indent="1"/>
    </xf>
    <xf numFmtId="3" fontId="7" fillId="3" borderId="4" xfId="16" applyNumberFormat="1" applyFont="1" applyFill="1" applyBorder="1" applyAlignment="1">
      <alignment horizontal="right" vertical="center" indent="1"/>
    </xf>
    <xf numFmtId="0" fontId="13" fillId="0" borderId="4" xfId="16" applyNumberFormat="1" applyFont="1" applyFill="1" applyBorder="1" applyAlignment="1">
      <alignment horizontal="center" vertical="center"/>
    </xf>
    <xf numFmtId="0" fontId="14" fillId="0" borderId="4" xfId="16" applyFont="1" applyFill="1" applyBorder="1" applyAlignment="1">
      <alignment horizontal="center" vertical="center" wrapText="1"/>
    </xf>
    <xf numFmtId="0" fontId="14" fillId="0" borderId="4" xfId="16" applyFont="1" applyFill="1" applyBorder="1" applyAlignment="1" applyProtection="1">
      <alignment horizontal="left" vertical="center" wrapText="1"/>
      <protection locked="0"/>
    </xf>
    <xf numFmtId="0" fontId="12" fillId="0" borderId="4" xfId="16" applyFont="1" applyFill="1" applyBorder="1" applyAlignment="1" applyProtection="1">
      <alignment vertical="center" wrapText="1"/>
      <protection locked="0"/>
    </xf>
    <xf numFmtId="0" fontId="13" fillId="0" borderId="4" xfId="16" applyFont="1" applyFill="1" applyBorder="1" applyAlignment="1">
      <alignment horizontal="center" vertical="center" wrapText="1"/>
    </xf>
    <xf numFmtId="0" fontId="2" fillId="3" borderId="0" xfId="16" applyFill="1">
      <alignment wrapText="1"/>
    </xf>
    <xf numFmtId="0" fontId="0" fillId="0" borderId="25" xfId="0" applyFill="1" applyBorder="1"/>
    <xf numFmtId="0" fontId="2" fillId="0" borderId="4" xfId="9" applyFont="1" applyFill="1" applyBorder="1" applyAlignment="1">
      <alignment horizontal="center" vertical="center" wrapText="1"/>
    </xf>
    <xf numFmtId="0" fontId="11" fillId="3" borderId="4" xfId="0" applyFont="1" applyFill="1" applyBorder="1" applyAlignment="1">
      <alignment horizontal="center" vertical="center" wrapText="1"/>
    </xf>
    <xf numFmtId="0" fontId="9" fillId="2" borderId="2" xfId="4" applyFont="1" applyFill="1" applyBorder="1" applyAlignment="1">
      <alignment horizontal="left" vertical="center"/>
    </xf>
    <xf numFmtId="0" fontId="3" fillId="5" borderId="11" xfId="14" applyFont="1" applyFill="1" applyBorder="1" applyAlignment="1">
      <alignment horizontal="center" vertical="center" wrapText="1"/>
    </xf>
    <xf numFmtId="0" fontId="3" fillId="5" borderId="7" xfId="14" applyFont="1" applyFill="1" applyBorder="1" applyAlignment="1">
      <alignment horizontal="center" vertical="center" wrapText="1"/>
    </xf>
    <xf numFmtId="0" fontId="3" fillId="5" borderId="14" xfId="4" applyFont="1" applyFill="1" applyBorder="1" applyAlignment="1">
      <alignment horizontal="center" vertical="center" wrapText="1"/>
    </xf>
    <xf numFmtId="3" fontId="4" fillId="5" borderId="4" xfId="5" applyNumberFormat="1" applyFont="1" applyFill="1" applyBorder="1" applyAlignment="1">
      <alignment horizontal="center" vertical="center" wrapText="1"/>
    </xf>
    <xf numFmtId="0" fontId="9" fillId="2" borderId="1" xfId="4" applyFont="1" applyFill="1" applyBorder="1" applyAlignment="1">
      <alignment horizontal="left" vertical="center"/>
    </xf>
    <xf numFmtId="0" fontId="9" fillId="2" borderId="2" xfId="4" applyFont="1" applyFill="1" applyBorder="1" applyAlignment="1">
      <alignment horizontal="left" vertical="center"/>
    </xf>
    <xf numFmtId="0" fontId="8" fillId="2" borderId="1" xfId="4" applyFont="1" applyFill="1" applyBorder="1" applyAlignment="1">
      <alignment horizontal="left" vertical="center"/>
    </xf>
    <xf numFmtId="0" fontId="8" fillId="2" borderId="2" xfId="4" applyFont="1" applyFill="1" applyBorder="1" applyAlignment="1">
      <alignment horizontal="left" vertical="center"/>
    </xf>
    <xf numFmtId="0" fontId="3" fillId="0" borderId="0" xfId="0" applyFont="1"/>
    <xf numFmtId="0" fontId="5" fillId="0" borderId="0" xfId="0" applyFont="1"/>
    <xf numFmtId="0" fontId="6" fillId="0" borderId="0" xfId="0" applyFont="1" applyAlignment="1">
      <alignment horizontal="right"/>
    </xf>
    <xf numFmtId="0" fontId="19" fillId="0" borderId="9" xfId="14" applyFont="1" applyFill="1" applyBorder="1" applyAlignment="1">
      <alignment horizontal="left" vertical="center" indent="1"/>
    </xf>
    <xf numFmtId="0" fontId="8" fillId="6" borderId="1" xfId="3" applyFont="1" applyFill="1" applyBorder="1" applyAlignment="1">
      <alignment vertical="center"/>
    </xf>
    <xf numFmtId="0" fontId="8" fillId="6" borderId="2" xfId="3" applyFont="1" applyFill="1" applyBorder="1" applyAlignment="1">
      <alignment vertical="center"/>
    </xf>
    <xf numFmtId="0" fontId="8" fillId="6" borderId="3" xfId="3" applyFont="1" applyFill="1" applyBorder="1" applyAlignment="1">
      <alignment vertical="center"/>
    </xf>
    <xf numFmtId="0" fontId="9" fillId="2" borderId="2" xfId="4" applyFont="1" applyFill="1" applyBorder="1" applyAlignment="1">
      <alignment horizontal="left" vertical="center"/>
    </xf>
    <xf numFmtId="0" fontId="8" fillId="2" borderId="2" xfId="4" applyFont="1" applyFill="1" applyBorder="1" applyAlignment="1">
      <alignment horizontal="left" vertical="center"/>
    </xf>
    <xf numFmtId="0" fontId="8" fillId="2" borderId="1"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0" fillId="2" borderId="4" xfId="0" applyFill="1" applyBorder="1" applyAlignment="1">
      <alignment vertical="center" wrapText="1"/>
    </xf>
    <xf numFmtId="0" fontId="0" fillId="6" borderId="4" xfId="0" applyFill="1" applyBorder="1" applyAlignment="1">
      <alignment vertical="center" wrapText="1"/>
    </xf>
    <xf numFmtId="49" fontId="20" fillId="0" borderId="20" xfId="14" applyNumberFormat="1" applyFont="1" applyFill="1" applyBorder="1" applyAlignment="1">
      <alignment horizontal="center" vertical="center" wrapText="1"/>
    </xf>
    <xf numFmtId="3" fontId="20" fillId="0" borderId="20" xfId="14" applyNumberFormat="1" applyFont="1" applyFill="1" applyBorder="1" applyAlignment="1">
      <alignment horizontal="right" vertical="center" wrapText="1" indent="1"/>
    </xf>
    <xf numFmtId="0" fontId="20" fillId="0" borderId="2" xfId="14" applyFont="1" applyFill="1" applyBorder="1" applyAlignment="1">
      <alignment horizontal="left" vertical="center" wrapText="1" indent="1"/>
    </xf>
    <xf numFmtId="0" fontId="19" fillId="0" borderId="22" xfId="14" applyFont="1" applyFill="1" applyBorder="1" applyAlignment="1">
      <alignment horizontal="left" vertical="center" indent="1"/>
    </xf>
    <xf numFmtId="0" fontId="20" fillId="0" borderId="22" xfId="14" applyFont="1" applyFill="1" applyBorder="1" applyAlignment="1">
      <alignment horizontal="left" vertical="center" wrapText="1" indent="1"/>
    </xf>
    <xf numFmtId="49" fontId="20" fillId="0" borderId="22" xfId="14" applyNumberFormat="1" applyFont="1" applyFill="1" applyBorder="1" applyAlignment="1">
      <alignment horizontal="center" vertical="center" wrapText="1"/>
    </xf>
    <xf numFmtId="3" fontId="20" fillId="0" borderId="22" xfId="14" applyNumberFormat="1" applyFont="1" applyFill="1" applyBorder="1" applyAlignment="1">
      <alignment horizontal="right" vertical="center" wrapText="1" indent="1"/>
    </xf>
    <xf numFmtId="0" fontId="9" fillId="2" borderId="3" xfId="4" applyFont="1" applyFill="1" applyBorder="1" applyAlignment="1">
      <alignment vertical="center"/>
    </xf>
    <xf numFmtId="3" fontId="23" fillId="0" borderId="4" xfId="0" applyNumberFormat="1" applyFont="1" applyFill="1" applyBorder="1" applyAlignment="1">
      <alignment horizontal="center" vertical="center" wrapText="1"/>
    </xf>
    <xf numFmtId="0" fontId="8" fillId="6" borderId="2" xfId="3" applyFont="1" applyFill="1" applyBorder="1" applyAlignment="1">
      <alignment vertical="center"/>
    </xf>
    <xf numFmtId="0" fontId="19" fillId="0" borderId="0" xfId="13" applyFont="1" applyFill="1" applyBorder="1" applyAlignment="1">
      <alignment horizontal="left" vertical="center"/>
    </xf>
    <xf numFmtId="0" fontId="3" fillId="5" borderId="7" xfId="14" applyFont="1" applyFill="1" applyBorder="1" applyAlignment="1">
      <alignment horizontal="center" vertical="center" wrapText="1"/>
    </xf>
    <xf numFmtId="0" fontId="2" fillId="0" borderId="4" xfId="9" applyNumberFormat="1" applyFont="1" applyFill="1" applyBorder="1" applyAlignment="1">
      <alignment horizontal="center" vertical="center"/>
    </xf>
    <xf numFmtId="3" fontId="19" fillId="2" borderId="4" xfId="4" applyNumberFormat="1" applyFont="1" applyFill="1" applyBorder="1" applyAlignment="1">
      <alignment horizontal="right" vertical="center" wrapText="1"/>
    </xf>
    <xf numFmtId="0" fontId="19" fillId="2" borderId="8" xfId="14" applyFont="1" applyFill="1" applyBorder="1" applyAlignment="1">
      <alignment horizontal="left" vertical="center" indent="1"/>
    </xf>
    <xf numFmtId="0" fontId="19" fillId="2" borderId="11" xfId="14" applyFont="1" applyFill="1" applyBorder="1" applyAlignment="1">
      <alignment horizontal="left" vertical="center" indent="1"/>
    </xf>
    <xf numFmtId="0" fontId="8" fillId="0" borderId="8" xfId="14" applyFont="1" applyFill="1" applyBorder="1" applyAlignment="1">
      <alignment horizontal="left" vertical="center" indent="1"/>
    </xf>
    <xf numFmtId="0" fontId="8" fillId="0" borderId="11" xfId="14" applyFont="1" applyFill="1" applyBorder="1" applyAlignment="1">
      <alignment horizontal="left" vertical="center" indent="1"/>
    </xf>
    <xf numFmtId="0" fontId="19" fillId="0" borderId="0" xfId="13" applyFont="1" applyFill="1" applyBorder="1" applyAlignment="1">
      <alignment horizontal="left" vertical="center"/>
    </xf>
    <xf numFmtId="0" fontId="3" fillId="5" borderId="7" xfId="14" applyFont="1" applyFill="1" applyBorder="1" applyAlignment="1">
      <alignment horizontal="center" vertical="center" wrapText="1"/>
    </xf>
    <xf numFmtId="0" fontId="19" fillId="2" borderId="14" xfId="14" applyFont="1" applyFill="1" applyBorder="1" applyAlignment="1">
      <alignment horizontal="left" vertical="center" indent="1"/>
    </xf>
    <xf numFmtId="0" fontId="19" fillId="2" borderId="16" xfId="14" applyFont="1" applyFill="1" applyBorder="1" applyAlignment="1">
      <alignment horizontal="left" vertical="center" indent="1"/>
    </xf>
    <xf numFmtId="0" fontId="4" fillId="5" borderId="4" xfId="4" applyFont="1" applyFill="1" applyBorder="1" applyAlignment="1">
      <alignment horizontal="center" vertical="center" wrapText="1"/>
    </xf>
    <xf numFmtId="0" fontId="8" fillId="6" borderId="1" xfId="3" applyFont="1" applyFill="1" applyBorder="1" applyAlignment="1">
      <alignment vertical="center"/>
    </xf>
    <xf numFmtId="0" fontId="8" fillId="6" borderId="2" xfId="3" applyFont="1" applyFill="1" applyBorder="1" applyAlignment="1">
      <alignment vertical="center"/>
    </xf>
    <xf numFmtId="0" fontId="8" fillId="6" borderId="3" xfId="3" applyFont="1" applyFill="1" applyBorder="1" applyAlignment="1">
      <alignment vertical="center"/>
    </xf>
    <xf numFmtId="3" fontId="4" fillId="5" borderId="4" xfId="4" applyNumberFormat="1" applyFont="1" applyFill="1" applyBorder="1" applyAlignment="1">
      <alignment horizontal="center" vertical="center" wrapText="1"/>
    </xf>
    <xf numFmtId="3" fontId="3" fillId="5" borderId="4" xfId="2" applyNumberFormat="1" applyFont="1" applyFill="1" applyBorder="1" applyAlignment="1">
      <alignment horizontal="center" vertical="center"/>
    </xf>
    <xf numFmtId="0" fontId="4" fillId="5" borderId="4" xfId="5" applyFont="1" applyFill="1" applyBorder="1" applyAlignment="1">
      <alignment horizontal="center" vertical="center" wrapText="1"/>
    </xf>
    <xf numFmtId="164" fontId="4" fillId="5" borderId="4" xfId="4" applyNumberFormat="1" applyFont="1" applyFill="1" applyBorder="1" applyAlignment="1">
      <alignment horizontal="center" vertical="center" wrapText="1"/>
    </xf>
    <xf numFmtId="164" fontId="4" fillId="5" borderId="4" xfId="4" applyNumberFormat="1" applyFont="1" applyFill="1" applyBorder="1" applyAlignment="1">
      <alignment horizontal="center" vertical="center" textRotation="90" wrapText="1"/>
    </xf>
    <xf numFmtId="0" fontId="4" fillId="5" borderId="4" xfId="4" applyFont="1" applyFill="1" applyBorder="1" applyAlignment="1">
      <alignment horizontal="center" vertical="center" textRotation="90" wrapText="1"/>
    </xf>
    <xf numFmtId="0" fontId="4" fillId="0" borderId="4" xfId="5" applyFont="1" applyFill="1" applyBorder="1" applyAlignment="1">
      <alignment horizontal="center" vertical="center" wrapText="1"/>
    </xf>
    <xf numFmtId="0" fontId="8" fillId="6" borderId="1" xfId="3" applyFont="1" applyFill="1" applyBorder="1" applyAlignment="1">
      <alignment horizontal="left" vertical="center"/>
    </xf>
    <xf numFmtId="0" fontId="8" fillId="6" borderId="2" xfId="3" applyFont="1" applyFill="1" applyBorder="1" applyAlignment="1">
      <alignment horizontal="left" vertical="center"/>
    </xf>
    <xf numFmtId="0" fontId="8" fillId="6" borderId="3" xfId="3" applyFont="1" applyFill="1" applyBorder="1" applyAlignment="1">
      <alignment horizontal="left" vertical="center"/>
    </xf>
    <xf numFmtId="0" fontId="4" fillId="5" borderId="5" xfId="4" applyFont="1" applyFill="1" applyBorder="1" applyAlignment="1">
      <alignment horizontal="center" vertical="center" textRotation="90" wrapText="1"/>
    </xf>
    <xf numFmtId="0" fontId="4" fillId="5" borderId="6" xfId="4" applyFont="1" applyFill="1" applyBorder="1" applyAlignment="1">
      <alignment horizontal="center" vertical="center" textRotation="90" wrapText="1"/>
    </xf>
    <xf numFmtId="0" fontId="4" fillId="5" borderId="5" xfId="4" applyFont="1" applyFill="1" applyBorder="1" applyAlignment="1">
      <alignment horizontal="center" vertical="center" wrapText="1"/>
    </xf>
    <xf numFmtId="0" fontId="4" fillId="5" borderId="6" xfId="4" applyFont="1" applyFill="1" applyBorder="1" applyAlignment="1">
      <alignment horizontal="center" vertical="center" wrapText="1"/>
    </xf>
    <xf numFmtId="164" fontId="4" fillId="5" borderId="5" xfId="4" applyNumberFormat="1" applyFont="1" applyFill="1" applyBorder="1" applyAlignment="1">
      <alignment horizontal="center" vertical="center" wrapText="1"/>
    </xf>
    <xf numFmtId="164" fontId="4" fillId="5" borderId="6" xfId="4" applyNumberFormat="1" applyFont="1" applyFill="1" applyBorder="1" applyAlignment="1">
      <alignment horizontal="center" vertical="center" wrapText="1"/>
    </xf>
    <xf numFmtId="164" fontId="4" fillId="5" borderId="5" xfId="4" applyNumberFormat="1" applyFont="1" applyFill="1" applyBorder="1" applyAlignment="1">
      <alignment horizontal="center" vertical="center" textRotation="90" wrapText="1"/>
    </xf>
    <xf numFmtId="164" fontId="4" fillId="5" borderId="6" xfId="4" applyNumberFormat="1" applyFont="1" applyFill="1" applyBorder="1" applyAlignment="1">
      <alignment horizontal="center" vertical="center" textRotation="90" wrapText="1"/>
    </xf>
    <xf numFmtId="0" fontId="4" fillId="3" borderId="5" xfId="5" applyFont="1" applyFill="1" applyBorder="1" applyAlignment="1">
      <alignment horizontal="center" vertical="center" wrapText="1"/>
    </xf>
    <xf numFmtId="0" fontId="4" fillId="3" borderId="6" xfId="5" applyFont="1" applyFill="1" applyBorder="1" applyAlignment="1">
      <alignment horizontal="center" vertical="center" wrapText="1"/>
    </xf>
    <xf numFmtId="3" fontId="4" fillId="5" borderId="5" xfId="4" applyNumberFormat="1" applyFont="1" applyFill="1" applyBorder="1" applyAlignment="1">
      <alignment horizontal="center" vertical="center" wrapText="1"/>
    </xf>
    <xf numFmtId="3" fontId="4" fillId="5" borderId="6" xfId="4" applyNumberFormat="1" applyFont="1" applyFill="1" applyBorder="1" applyAlignment="1">
      <alignment horizontal="center" vertical="center" wrapText="1"/>
    </xf>
    <xf numFmtId="3" fontId="3" fillId="5" borderId="1" xfId="2" applyNumberFormat="1" applyFont="1" applyFill="1" applyBorder="1" applyAlignment="1">
      <alignment horizontal="center" vertical="center"/>
    </xf>
    <xf numFmtId="3" fontId="3" fillId="5" borderId="2" xfId="2" applyNumberFormat="1" applyFont="1" applyFill="1" applyBorder="1" applyAlignment="1">
      <alignment horizontal="center" vertical="center"/>
    </xf>
    <xf numFmtId="3" fontId="3" fillId="5" borderId="3" xfId="2" applyNumberFormat="1" applyFont="1" applyFill="1" applyBorder="1" applyAlignment="1">
      <alignment horizontal="center" vertical="center"/>
    </xf>
    <xf numFmtId="0" fontId="8" fillId="2" borderId="1" xfId="4" applyFont="1" applyFill="1" applyBorder="1" applyAlignment="1">
      <alignment horizontal="left" vertical="center"/>
    </xf>
    <xf numFmtId="0" fontId="8" fillId="2" borderId="2" xfId="4" applyFont="1" applyFill="1" applyBorder="1" applyAlignment="1">
      <alignment horizontal="left" vertical="center"/>
    </xf>
    <xf numFmtId="0" fontId="8" fillId="2" borderId="3" xfId="4" applyFont="1" applyFill="1" applyBorder="1" applyAlignment="1">
      <alignment horizontal="left" vertical="center"/>
    </xf>
  </cellXfs>
  <cellStyles count="17">
    <cellStyle name="Normální" xfId="0" builtinId="0"/>
    <cellStyle name="Normální 11 2 3" xfId="12"/>
    <cellStyle name="normální 2" xfId="6"/>
    <cellStyle name="Normální 3" xfId="7"/>
    <cellStyle name="normální 4" xfId="8"/>
    <cellStyle name="Normální 5" xfId="9"/>
    <cellStyle name="Normální 5 2" xfId="16"/>
    <cellStyle name="Normální 6" xfId="10"/>
    <cellStyle name="Normální 7" xfId="11"/>
    <cellStyle name="Normální 8" xfId="15"/>
    <cellStyle name="normální_Investice - opravy 2007 - 14-11-06-HOL (3)1" xfId="3"/>
    <cellStyle name="normální_investice 2005- doprava-upravený2" xfId="2"/>
    <cellStyle name="normální_Investice 2005-školství - úprava (probráno se SEK)" xfId="4"/>
    <cellStyle name="normální_kultura2-upravené priority-3" xfId="5"/>
    <cellStyle name="normální_Požadavky na investice 2005 a plnění 2004-úprava" xfId="14"/>
    <cellStyle name="normální_Sešit1" xfId="13"/>
    <cellStyle name="normální_Sociální - investice a opravy 2009 - sumarizace vč. prior - 10-12-2008"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31"/>
  <sheetViews>
    <sheetView showGridLines="0" tabSelected="1" view="pageBreakPreview" zoomScale="80" zoomScaleNormal="70" zoomScaleSheetLayoutView="80" workbookViewId="0">
      <selection activeCell="P10" sqref="P10"/>
    </sheetView>
  </sheetViews>
  <sheetFormatPr defaultRowHeight="12.75" x14ac:dyDescent="0.2"/>
  <cols>
    <col min="1" max="1" width="9.85546875" style="134" customWidth="1"/>
    <col min="2" max="2" width="32.7109375" style="134" customWidth="1"/>
    <col min="3" max="3" width="85.5703125" style="134" customWidth="1"/>
    <col min="4" max="5" width="13.140625" style="134" hidden="1" customWidth="1"/>
    <col min="6" max="6" width="7.7109375" style="134" hidden="1" customWidth="1"/>
    <col min="7" max="7" width="23.5703125" style="134" customWidth="1"/>
    <col min="8" max="8" width="20.85546875" style="134" hidden="1" customWidth="1"/>
    <col min="9" max="9" width="18.140625" style="134" hidden="1" customWidth="1"/>
    <col min="10" max="10" width="24.42578125" style="134" customWidth="1"/>
    <col min="11" max="11" width="26.28515625" style="134" customWidth="1"/>
    <col min="12" max="259" width="9.140625" style="134"/>
    <col min="260" max="260" width="14.7109375" style="134" customWidth="1"/>
    <col min="261" max="261" width="32.7109375" style="134" customWidth="1"/>
    <col min="262" max="262" width="72.5703125" style="134" customWidth="1"/>
    <col min="263" max="263" width="13.140625" style="134" customWidth="1"/>
    <col min="264" max="264" width="19.5703125" style="134" customWidth="1"/>
    <col min="265" max="265" width="18.140625" style="134" customWidth="1"/>
    <col min="266" max="266" width="20.85546875" style="134" customWidth="1"/>
    <col min="267" max="267" width="26.28515625" style="134" customWidth="1"/>
    <col min="268" max="515" width="9.140625" style="134"/>
    <col min="516" max="516" width="14.7109375" style="134" customWidth="1"/>
    <col min="517" max="517" width="32.7109375" style="134" customWidth="1"/>
    <col min="518" max="518" width="72.5703125" style="134" customWidth="1"/>
    <col min="519" max="519" width="13.140625" style="134" customWidth="1"/>
    <col min="520" max="520" width="19.5703125" style="134" customWidth="1"/>
    <col min="521" max="521" width="18.140625" style="134" customWidth="1"/>
    <col min="522" max="522" width="20.85546875" style="134" customWidth="1"/>
    <col min="523" max="523" width="26.28515625" style="134" customWidth="1"/>
    <col min="524" max="771" width="9.140625" style="134"/>
    <col min="772" max="772" width="14.7109375" style="134" customWidth="1"/>
    <col min="773" max="773" width="32.7109375" style="134" customWidth="1"/>
    <col min="774" max="774" width="72.5703125" style="134" customWidth="1"/>
    <col min="775" max="775" width="13.140625" style="134" customWidth="1"/>
    <col min="776" max="776" width="19.5703125" style="134" customWidth="1"/>
    <col min="777" max="777" width="18.140625" style="134" customWidth="1"/>
    <col min="778" max="778" width="20.85546875" style="134" customWidth="1"/>
    <col min="779" max="779" width="26.28515625" style="134" customWidth="1"/>
    <col min="780" max="1027" width="9.140625" style="134"/>
    <col min="1028" max="1028" width="14.7109375" style="134" customWidth="1"/>
    <col min="1029" max="1029" width="32.7109375" style="134" customWidth="1"/>
    <col min="1030" max="1030" width="72.5703125" style="134" customWidth="1"/>
    <col min="1031" max="1031" width="13.140625" style="134" customWidth="1"/>
    <col min="1032" max="1032" width="19.5703125" style="134" customWidth="1"/>
    <col min="1033" max="1033" width="18.140625" style="134" customWidth="1"/>
    <col min="1034" max="1034" width="20.85546875" style="134" customWidth="1"/>
    <col min="1035" max="1035" width="26.28515625" style="134" customWidth="1"/>
    <col min="1036" max="1283" width="9.140625" style="134"/>
    <col min="1284" max="1284" width="14.7109375" style="134" customWidth="1"/>
    <col min="1285" max="1285" width="32.7109375" style="134" customWidth="1"/>
    <col min="1286" max="1286" width="72.5703125" style="134" customWidth="1"/>
    <col min="1287" max="1287" width="13.140625" style="134" customWidth="1"/>
    <col min="1288" max="1288" width="19.5703125" style="134" customWidth="1"/>
    <col min="1289" max="1289" width="18.140625" style="134" customWidth="1"/>
    <col min="1290" max="1290" width="20.85546875" style="134" customWidth="1"/>
    <col min="1291" max="1291" width="26.28515625" style="134" customWidth="1"/>
    <col min="1292" max="1539" width="9.140625" style="134"/>
    <col min="1540" max="1540" width="14.7109375" style="134" customWidth="1"/>
    <col min="1541" max="1541" width="32.7109375" style="134" customWidth="1"/>
    <col min="1542" max="1542" width="72.5703125" style="134" customWidth="1"/>
    <col min="1543" max="1543" width="13.140625" style="134" customWidth="1"/>
    <col min="1544" max="1544" width="19.5703125" style="134" customWidth="1"/>
    <col min="1545" max="1545" width="18.140625" style="134" customWidth="1"/>
    <col min="1546" max="1546" width="20.85546875" style="134" customWidth="1"/>
    <col min="1547" max="1547" width="26.28515625" style="134" customWidth="1"/>
    <col min="1548" max="1795" width="9.140625" style="134"/>
    <col min="1796" max="1796" width="14.7109375" style="134" customWidth="1"/>
    <col min="1797" max="1797" width="32.7109375" style="134" customWidth="1"/>
    <col min="1798" max="1798" width="72.5703125" style="134" customWidth="1"/>
    <col min="1799" max="1799" width="13.140625" style="134" customWidth="1"/>
    <col min="1800" max="1800" width="19.5703125" style="134" customWidth="1"/>
    <col min="1801" max="1801" width="18.140625" style="134" customWidth="1"/>
    <col min="1802" max="1802" width="20.85546875" style="134" customWidth="1"/>
    <col min="1803" max="1803" width="26.28515625" style="134" customWidth="1"/>
    <col min="1804" max="2051" width="9.140625" style="134"/>
    <col min="2052" max="2052" width="14.7109375" style="134" customWidth="1"/>
    <col min="2053" max="2053" width="32.7109375" style="134" customWidth="1"/>
    <col min="2054" max="2054" width="72.5703125" style="134" customWidth="1"/>
    <col min="2055" max="2055" width="13.140625" style="134" customWidth="1"/>
    <col min="2056" max="2056" width="19.5703125" style="134" customWidth="1"/>
    <col min="2057" max="2057" width="18.140625" style="134" customWidth="1"/>
    <col min="2058" max="2058" width="20.85546875" style="134" customWidth="1"/>
    <col min="2059" max="2059" width="26.28515625" style="134" customWidth="1"/>
    <col min="2060" max="2307" width="9.140625" style="134"/>
    <col min="2308" max="2308" width="14.7109375" style="134" customWidth="1"/>
    <col min="2309" max="2309" width="32.7109375" style="134" customWidth="1"/>
    <col min="2310" max="2310" width="72.5703125" style="134" customWidth="1"/>
    <col min="2311" max="2311" width="13.140625" style="134" customWidth="1"/>
    <col min="2312" max="2312" width="19.5703125" style="134" customWidth="1"/>
    <col min="2313" max="2313" width="18.140625" style="134" customWidth="1"/>
    <col min="2314" max="2314" width="20.85546875" style="134" customWidth="1"/>
    <col min="2315" max="2315" width="26.28515625" style="134" customWidth="1"/>
    <col min="2316" max="2563" width="9.140625" style="134"/>
    <col min="2564" max="2564" width="14.7109375" style="134" customWidth="1"/>
    <col min="2565" max="2565" width="32.7109375" style="134" customWidth="1"/>
    <col min="2566" max="2566" width="72.5703125" style="134" customWidth="1"/>
    <col min="2567" max="2567" width="13.140625" style="134" customWidth="1"/>
    <col min="2568" max="2568" width="19.5703125" style="134" customWidth="1"/>
    <col min="2569" max="2569" width="18.140625" style="134" customWidth="1"/>
    <col min="2570" max="2570" width="20.85546875" style="134" customWidth="1"/>
    <col min="2571" max="2571" width="26.28515625" style="134" customWidth="1"/>
    <col min="2572" max="2819" width="9.140625" style="134"/>
    <col min="2820" max="2820" width="14.7109375" style="134" customWidth="1"/>
    <col min="2821" max="2821" width="32.7109375" style="134" customWidth="1"/>
    <col min="2822" max="2822" width="72.5703125" style="134" customWidth="1"/>
    <col min="2823" max="2823" width="13.140625" style="134" customWidth="1"/>
    <col min="2824" max="2824" width="19.5703125" style="134" customWidth="1"/>
    <col min="2825" max="2825" width="18.140625" style="134" customWidth="1"/>
    <col min="2826" max="2826" width="20.85546875" style="134" customWidth="1"/>
    <col min="2827" max="2827" width="26.28515625" style="134" customWidth="1"/>
    <col min="2828" max="3075" width="9.140625" style="134"/>
    <col min="3076" max="3076" width="14.7109375" style="134" customWidth="1"/>
    <col min="3077" max="3077" width="32.7109375" style="134" customWidth="1"/>
    <col min="3078" max="3078" width="72.5703125" style="134" customWidth="1"/>
    <col min="3079" max="3079" width="13.140625" style="134" customWidth="1"/>
    <col min="3080" max="3080" width="19.5703125" style="134" customWidth="1"/>
    <col min="3081" max="3081" width="18.140625" style="134" customWidth="1"/>
    <col min="3082" max="3082" width="20.85546875" style="134" customWidth="1"/>
    <col min="3083" max="3083" width="26.28515625" style="134" customWidth="1"/>
    <col min="3084" max="3331" width="9.140625" style="134"/>
    <col min="3332" max="3332" width="14.7109375" style="134" customWidth="1"/>
    <col min="3333" max="3333" width="32.7109375" style="134" customWidth="1"/>
    <col min="3334" max="3334" width="72.5703125" style="134" customWidth="1"/>
    <col min="3335" max="3335" width="13.140625" style="134" customWidth="1"/>
    <col min="3336" max="3336" width="19.5703125" style="134" customWidth="1"/>
    <col min="3337" max="3337" width="18.140625" style="134" customWidth="1"/>
    <col min="3338" max="3338" width="20.85546875" style="134" customWidth="1"/>
    <col min="3339" max="3339" width="26.28515625" style="134" customWidth="1"/>
    <col min="3340" max="3587" width="9.140625" style="134"/>
    <col min="3588" max="3588" width="14.7109375" style="134" customWidth="1"/>
    <col min="3589" max="3589" width="32.7109375" style="134" customWidth="1"/>
    <col min="3590" max="3590" width="72.5703125" style="134" customWidth="1"/>
    <col min="3591" max="3591" width="13.140625" style="134" customWidth="1"/>
    <col min="3592" max="3592" width="19.5703125" style="134" customWidth="1"/>
    <col min="3593" max="3593" width="18.140625" style="134" customWidth="1"/>
    <col min="3594" max="3594" width="20.85546875" style="134" customWidth="1"/>
    <col min="3595" max="3595" width="26.28515625" style="134" customWidth="1"/>
    <col min="3596" max="3843" width="9.140625" style="134"/>
    <col min="3844" max="3844" width="14.7109375" style="134" customWidth="1"/>
    <col min="3845" max="3845" width="32.7109375" style="134" customWidth="1"/>
    <col min="3846" max="3846" width="72.5703125" style="134" customWidth="1"/>
    <col min="3847" max="3847" width="13.140625" style="134" customWidth="1"/>
    <col min="3848" max="3848" width="19.5703125" style="134" customWidth="1"/>
    <col min="3849" max="3849" width="18.140625" style="134" customWidth="1"/>
    <col min="3850" max="3850" width="20.85546875" style="134" customWidth="1"/>
    <col min="3851" max="3851" width="26.28515625" style="134" customWidth="1"/>
    <col min="3852" max="4099" width="9.140625" style="134"/>
    <col min="4100" max="4100" width="14.7109375" style="134" customWidth="1"/>
    <col min="4101" max="4101" width="32.7109375" style="134" customWidth="1"/>
    <col min="4102" max="4102" width="72.5703125" style="134" customWidth="1"/>
    <col min="4103" max="4103" width="13.140625" style="134" customWidth="1"/>
    <col min="4104" max="4104" width="19.5703125" style="134" customWidth="1"/>
    <col min="4105" max="4105" width="18.140625" style="134" customWidth="1"/>
    <col min="4106" max="4106" width="20.85546875" style="134" customWidth="1"/>
    <col min="4107" max="4107" width="26.28515625" style="134" customWidth="1"/>
    <col min="4108" max="4355" width="9.140625" style="134"/>
    <col min="4356" max="4356" width="14.7109375" style="134" customWidth="1"/>
    <col min="4357" max="4357" width="32.7109375" style="134" customWidth="1"/>
    <col min="4358" max="4358" width="72.5703125" style="134" customWidth="1"/>
    <col min="4359" max="4359" width="13.140625" style="134" customWidth="1"/>
    <col min="4360" max="4360" width="19.5703125" style="134" customWidth="1"/>
    <col min="4361" max="4361" width="18.140625" style="134" customWidth="1"/>
    <col min="4362" max="4362" width="20.85546875" style="134" customWidth="1"/>
    <col min="4363" max="4363" width="26.28515625" style="134" customWidth="1"/>
    <col min="4364" max="4611" width="9.140625" style="134"/>
    <col min="4612" max="4612" width="14.7109375" style="134" customWidth="1"/>
    <col min="4613" max="4613" width="32.7109375" style="134" customWidth="1"/>
    <col min="4614" max="4614" width="72.5703125" style="134" customWidth="1"/>
    <col min="4615" max="4615" width="13.140625" style="134" customWidth="1"/>
    <col min="4616" max="4616" width="19.5703125" style="134" customWidth="1"/>
    <col min="4617" max="4617" width="18.140625" style="134" customWidth="1"/>
    <col min="4618" max="4618" width="20.85546875" style="134" customWidth="1"/>
    <col min="4619" max="4619" width="26.28515625" style="134" customWidth="1"/>
    <col min="4620" max="4867" width="9.140625" style="134"/>
    <col min="4868" max="4868" width="14.7109375" style="134" customWidth="1"/>
    <col min="4869" max="4869" width="32.7109375" style="134" customWidth="1"/>
    <col min="4870" max="4870" width="72.5703125" style="134" customWidth="1"/>
    <col min="4871" max="4871" width="13.140625" style="134" customWidth="1"/>
    <col min="4872" max="4872" width="19.5703125" style="134" customWidth="1"/>
    <col min="4873" max="4873" width="18.140625" style="134" customWidth="1"/>
    <col min="4874" max="4874" width="20.85546875" style="134" customWidth="1"/>
    <col min="4875" max="4875" width="26.28515625" style="134" customWidth="1"/>
    <col min="4876" max="5123" width="9.140625" style="134"/>
    <col min="5124" max="5124" width="14.7109375" style="134" customWidth="1"/>
    <col min="5125" max="5125" width="32.7109375" style="134" customWidth="1"/>
    <col min="5126" max="5126" width="72.5703125" style="134" customWidth="1"/>
    <col min="5127" max="5127" width="13.140625" style="134" customWidth="1"/>
    <col min="5128" max="5128" width="19.5703125" style="134" customWidth="1"/>
    <col min="5129" max="5129" width="18.140625" style="134" customWidth="1"/>
    <col min="5130" max="5130" width="20.85546875" style="134" customWidth="1"/>
    <col min="5131" max="5131" width="26.28515625" style="134" customWidth="1"/>
    <col min="5132" max="5379" width="9.140625" style="134"/>
    <col min="5380" max="5380" width="14.7109375" style="134" customWidth="1"/>
    <col min="5381" max="5381" width="32.7109375" style="134" customWidth="1"/>
    <col min="5382" max="5382" width="72.5703125" style="134" customWidth="1"/>
    <col min="5383" max="5383" width="13.140625" style="134" customWidth="1"/>
    <col min="5384" max="5384" width="19.5703125" style="134" customWidth="1"/>
    <col min="5385" max="5385" width="18.140625" style="134" customWidth="1"/>
    <col min="5386" max="5386" width="20.85546875" style="134" customWidth="1"/>
    <col min="5387" max="5387" width="26.28515625" style="134" customWidth="1"/>
    <col min="5388" max="5635" width="9.140625" style="134"/>
    <col min="5636" max="5636" width="14.7109375" style="134" customWidth="1"/>
    <col min="5637" max="5637" width="32.7109375" style="134" customWidth="1"/>
    <col min="5638" max="5638" width="72.5703125" style="134" customWidth="1"/>
    <col min="5639" max="5639" width="13.140625" style="134" customWidth="1"/>
    <col min="5640" max="5640" width="19.5703125" style="134" customWidth="1"/>
    <col min="5641" max="5641" width="18.140625" style="134" customWidth="1"/>
    <col min="5642" max="5642" width="20.85546875" style="134" customWidth="1"/>
    <col min="5643" max="5643" width="26.28515625" style="134" customWidth="1"/>
    <col min="5644" max="5891" width="9.140625" style="134"/>
    <col min="5892" max="5892" width="14.7109375" style="134" customWidth="1"/>
    <col min="5893" max="5893" width="32.7109375" style="134" customWidth="1"/>
    <col min="5894" max="5894" width="72.5703125" style="134" customWidth="1"/>
    <col min="5895" max="5895" width="13.140625" style="134" customWidth="1"/>
    <col min="5896" max="5896" width="19.5703125" style="134" customWidth="1"/>
    <col min="5897" max="5897" width="18.140625" style="134" customWidth="1"/>
    <col min="5898" max="5898" width="20.85546875" style="134" customWidth="1"/>
    <col min="5899" max="5899" width="26.28515625" style="134" customWidth="1"/>
    <col min="5900" max="6147" width="9.140625" style="134"/>
    <col min="6148" max="6148" width="14.7109375" style="134" customWidth="1"/>
    <col min="6149" max="6149" width="32.7109375" style="134" customWidth="1"/>
    <col min="6150" max="6150" width="72.5703125" style="134" customWidth="1"/>
    <col min="6151" max="6151" width="13.140625" style="134" customWidth="1"/>
    <col min="6152" max="6152" width="19.5703125" style="134" customWidth="1"/>
    <col min="6153" max="6153" width="18.140625" style="134" customWidth="1"/>
    <col min="6154" max="6154" width="20.85546875" style="134" customWidth="1"/>
    <col min="6155" max="6155" width="26.28515625" style="134" customWidth="1"/>
    <col min="6156" max="6403" width="9.140625" style="134"/>
    <col min="6404" max="6404" width="14.7109375" style="134" customWidth="1"/>
    <col min="6405" max="6405" width="32.7109375" style="134" customWidth="1"/>
    <col min="6406" max="6406" width="72.5703125" style="134" customWidth="1"/>
    <col min="6407" max="6407" width="13.140625" style="134" customWidth="1"/>
    <col min="6408" max="6408" width="19.5703125" style="134" customWidth="1"/>
    <col min="6409" max="6409" width="18.140625" style="134" customWidth="1"/>
    <col min="6410" max="6410" width="20.85546875" style="134" customWidth="1"/>
    <col min="6411" max="6411" width="26.28515625" style="134" customWidth="1"/>
    <col min="6412" max="6659" width="9.140625" style="134"/>
    <col min="6660" max="6660" width="14.7109375" style="134" customWidth="1"/>
    <col min="6661" max="6661" width="32.7109375" style="134" customWidth="1"/>
    <col min="6662" max="6662" width="72.5703125" style="134" customWidth="1"/>
    <col min="6663" max="6663" width="13.140625" style="134" customWidth="1"/>
    <col min="6664" max="6664" width="19.5703125" style="134" customWidth="1"/>
    <col min="6665" max="6665" width="18.140625" style="134" customWidth="1"/>
    <col min="6666" max="6666" width="20.85546875" style="134" customWidth="1"/>
    <col min="6667" max="6667" width="26.28515625" style="134" customWidth="1"/>
    <col min="6668" max="6915" width="9.140625" style="134"/>
    <col min="6916" max="6916" width="14.7109375" style="134" customWidth="1"/>
    <col min="6917" max="6917" width="32.7109375" style="134" customWidth="1"/>
    <col min="6918" max="6918" width="72.5703125" style="134" customWidth="1"/>
    <col min="6919" max="6919" width="13.140625" style="134" customWidth="1"/>
    <col min="6920" max="6920" width="19.5703125" style="134" customWidth="1"/>
    <col min="6921" max="6921" width="18.140625" style="134" customWidth="1"/>
    <col min="6922" max="6922" width="20.85546875" style="134" customWidth="1"/>
    <col min="6923" max="6923" width="26.28515625" style="134" customWidth="1"/>
    <col min="6924" max="7171" width="9.140625" style="134"/>
    <col min="7172" max="7172" width="14.7109375" style="134" customWidth="1"/>
    <col min="7173" max="7173" width="32.7109375" style="134" customWidth="1"/>
    <col min="7174" max="7174" width="72.5703125" style="134" customWidth="1"/>
    <col min="7175" max="7175" width="13.140625" style="134" customWidth="1"/>
    <col min="7176" max="7176" width="19.5703125" style="134" customWidth="1"/>
    <col min="7177" max="7177" width="18.140625" style="134" customWidth="1"/>
    <col min="7178" max="7178" width="20.85546875" style="134" customWidth="1"/>
    <col min="7179" max="7179" width="26.28515625" style="134" customWidth="1"/>
    <col min="7180" max="7427" width="9.140625" style="134"/>
    <col min="7428" max="7428" width="14.7109375" style="134" customWidth="1"/>
    <col min="7429" max="7429" width="32.7109375" style="134" customWidth="1"/>
    <col min="7430" max="7430" width="72.5703125" style="134" customWidth="1"/>
    <col min="7431" max="7431" width="13.140625" style="134" customWidth="1"/>
    <col min="7432" max="7432" width="19.5703125" style="134" customWidth="1"/>
    <col min="7433" max="7433" width="18.140625" style="134" customWidth="1"/>
    <col min="7434" max="7434" width="20.85546875" style="134" customWidth="1"/>
    <col min="7435" max="7435" width="26.28515625" style="134" customWidth="1"/>
    <col min="7436" max="7683" width="9.140625" style="134"/>
    <col min="7684" max="7684" width="14.7109375" style="134" customWidth="1"/>
    <col min="7685" max="7685" width="32.7109375" style="134" customWidth="1"/>
    <col min="7686" max="7686" width="72.5703125" style="134" customWidth="1"/>
    <col min="7687" max="7687" width="13.140625" style="134" customWidth="1"/>
    <col min="7688" max="7688" width="19.5703125" style="134" customWidth="1"/>
    <col min="7689" max="7689" width="18.140625" style="134" customWidth="1"/>
    <col min="7690" max="7690" width="20.85546875" style="134" customWidth="1"/>
    <col min="7691" max="7691" width="26.28515625" style="134" customWidth="1"/>
    <col min="7692" max="7939" width="9.140625" style="134"/>
    <col min="7940" max="7940" width="14.7109375" style="134" customWidth="1"/>
    <col min="7941" max="7941" width="32.7109375" style="134" customWidth="1"/>
    <col min="7942" max="7942" width="72.5703125" style="134" customWidth="1"/>
    <col min="7943" max="7943" width="13.140625" style="134" customWidth="1"/>
    <col min="7944" max="7944" width="19.5703125" style="134" customWidth="1"/>
    <col min="7945" max="7945" width="18.140625" style="134" customWidth="1"/>
    <col min="7946" max="7946" width="20.85546875" style="134" customWidth="1"/>
    <col min="7947" max="7947" width="26.28515625" style="134" customWidth="1"/>
    <col min="7948" max="8195" width="9.140625" style="134"/>
    <col min="8196" max="8196" width="14.7109375" style="134" customWidth="1"/>
    <col min="8197" max="8197" width="32.7109375" style="134" customWidth="1"/>
    <col min="8198" max="8198" width="72.5703125" style="134" customWidth="1"/>
    <col min="8199" max="8199" width="13.140625" style="134" customWidth="1"/>
    <col min="8200" max="8200" width="19.5703125" style="134" customWidth="1"/>
    <col min="8201" max="8201" width="18.140625" style="134" customWidth="1"/>
    <col min="8202" max="8202" width="20.85546875" style="134" customWidth="1"/>
    <col min="8203" max="8203" width="26.28515625" style="134" customWidth="1"/>
    <col min="8204" max="8451" width="9.140625" style="134"/>
    <col min="8452" max="8452" width="14.7109375" style="134" customWidth="1"/>
    <col min="8453" max="8453" width="32.7109375" style="134" customWidth="1"/>
    <col min="8454" max="8454" width="72.5703125" style="134" customWidth="1"/>
    <col min="8455" max="8455" width="13.140625" style="134" customWidth="1"/>
    <col min="8456" max="8456" width="19.5703125" style="134" customWidth="1"/>
    <col min="8457" max="8457" width="18.140625" style="134" customWidth="1"/>
    <col min="8458" max="8458" width="20.85546875" style="134" customWidth="1"/>
    <col min="8459" max="8459" width="26.28515625" style="134" customWidth="1"/>
    <col min="8460" max="8707" width="9.140625" style="134"/>
    <col min="8708" max="8708" width="14.7109375" style="134" customWidth="1"/>
    <col min="8709" max="8709" width="32.7109375" style="134" customWidth="1"/>
    <col min="8710" max="8710" width="72.5703125" style="134" customWidth="1"/>
    <col min="8711" max="8711" width="13.140625" style="134" customWidth="1"/>
    <col min="8712" max="8712" width="19.5703125" style="134" customWidth="1"/>
    <col min="8713" max="8713" width="18.140625" style="134" customWidth="1"/>
    <col min="8714" max="8714" width="20.85546875" style="134" customWidth="1"/>
    <col min="8715" max="8715" width="26.28515625" style="134" customWidth="1"/>
    <col min="8716" max="8963" width="9.140625" style="134"/>
    <col min="8964" max="8964" width="14.7109375" style="134" customWidth="1"/>
    <col min="8965" max="8965" width="32.7109375" style="134" customWidth="1"/>
    <col min="8966" max="8966" width="72.5703125" style="134" customWidth="1"/>
    <col min="8967" max="8967" width="13.140625" style="134" customWidth="1"/>
    <col min="8968" max="8968" width="19.5703125" style="134" customWidth="1"/>
    <col min="8969" max="8969" width="18.140625" style="134" customWidth="1"/>
    <col min="8970" max="8970" width="20.85546875" style="134" customWidth="1"/>
    <col min="8971" max="8971" width="26.28515625" style="134" customWidth="1"/>
    <col min="8972" max="9219" width="9.140625" style="134"/>
    <col min="9220" max="9220" width="14.7109375" style="134" customWidth="1"/>
    <col min="9221" max="9221" width="32.7109375" style="134" customWidth="1"/>
    <col min="9222" max="9222" width="72.5703125" style="134" customWidth="1"/>
    <col min="9223" max="9223" width="13.140625" style="134" customWidth="1"/>
    <col min="9224" max="9224" width="19.5703125" style="134" customWidth="1"/>
    <col min="9225" max="9225" width="18.140625" style="134" customWidth="1"/>
    <col min="9226" max="9226" width="20.85546875" style="134" customWidth="1"/>
    <col min="9227" max="9227" width="26.28515625" style="134" customWidth="1"/>
    <col min="9228" max="9475" width="9.140625" style="134"/>
    <col min="9476" max="9476" width="14.7109375" style="134" customWidth="1"/>
    <col min="9477" max="9477" width="32.7109375" style="134" customWidth="1"/>
    <col min="9478" max="9478" width="72.5703125" style="134" customWidth="1"/>
    <col min="9479" max="9479" width="13.140625" style="134" customWidth="1"/>
    <col min="9480" max="9480" width="19.5703125" style="134" customWidth="1"/>
    <col min="9481" max="9481" width="18.140625" style="134" customWidth="1"/>
    <col min="9482" max="9482" width="20.85546875" style="134" customWidth="1"/>
    <col min="9483" max="9483" width="26.28515625" style="134" customWidth="1"/>
    <col min="9484" max="9731" width="9.140625" style="134"/>
    <col min="9732" max="9732" width="14.7109375" style="134" customWidth="1"/>
    <col min="9733" max="9733" width="32.7109375" style="134" customWidth="1"/>
    <col min="9734" max="9734" width="72.5703125" style="134" customWidth="1"/>
    <col min="9735" max="9735" width="13.140625" style="134" customWidth="1"/>
    <col min="9736" max="9736" width="19.5703125" style="134" customWidth="1"/>
    <col min="9737" max="9737" width="18.140625" style="134" customWidth="1"/>
    <col min="9738" max="9738" width="20.85546875" style="134" customWidth="1"/>
    <col min="9739" max="9739" width="26.28515625" style="134" customWidth="1"/>
    <col min="9740" max="9987" width="9.140625" style="134"/>
    <col min="9988" max="9988" width="14.7109375" style="134" customWidth="1"/>
    <col min="9989" max="9989" width="32.7109375" style="134" customWidth="1"/>
    <col min="9990" max="9990" width="72.5703125" style="134" customWidth="1"/>
    <col min="9991" max="9991" width="13.140625" style="134" customWidth="1"/>
    <col min="9992" max="9992" width="19.5703125" style="134" customWidth="1"/>
    <col min="9993" max="9993" width="18.140625" style="134" customWidth="1"/>
    <col min="9994" max="9994" width="20.85546875" style="134" customWidth="1"/>
    <col min="9995" max="9995" width="26.28515625" style="134" customWidth="1"/>
    <col min="9996" max="10243" width="9.140625" style="134"/>
    <col min="10244" max="10244" width="14.7109375" style="134" customWidth="1"/>
    <col min="10245" max="10245" width="32.7109375" style="134" customWidth="1"/>
    <col min="10246" max="10246" width="72.5703125" style="134" customWidth="1"/>
    <col min="10247" max="10247" width="13.140625" style="134" customWidth="1"/>
    <col min="10248" max="10248" width="19.5703125" style="134" customWidth="1"/>
    <col min="10249" max="10249" width="18.140625" style="134" customWidth="1"/>
    <col min="10250" max="10250" width="20.85546875" style="134" customWidth="1"/>
    <col min="10251" max="10251" width="26.28515625" style="134" customWidth="1"/>
    <col min="10252" max="10499" width="9.140625" style="134"/>
    <col min="10500" max="10500" width="14.7109375" style="134" customWidth="1"/>
    <col min="10501" max="10501" width="32.7109375" style="134" customWidth="1"/>
    <col min="10502" max="10502" width="72.5703125" style="134" customWidth="1"/>
    <col min="10503" max="10503" width="13.140625" style="134" customWidth="1"/>
    <col min="10504" max="10504" width="19.5703125" style="134" customWidth="1"/>
    <col min="10505" max="10505" width="18.140625" style="134" customWidth="1"/>
    <col min="10506" max="10506" width="20.85546875" style="134" customWidth="1"/>
    <col min="10507" max="10507" width="26.28515625" style="134" customWidth="1"/>
    <col min="10508" max="10755" width="9.140625" style="134"/>
    <col min="10756" max="10756" width="14.7109375" style="134" customWidth="1"/>
    <col min="10757" max="10757" width="32.7109375" style="134" customWidth="1"/>
    <col min="10758" max="10758" width="72.5703125" style="134" customWidth="1"/>
    <col min="10759" max="10759" width="13.140625" style="134" customWidth="1"/>
    <col min="10760" max="10760" width="19.5703125" style="134" customWidth="1"/>
    <col min="10761" max="10761" width="18.140625" style="134" customWidth="1"/>
    <col min="10762" max="10762" width="20.85546875" style="134" customWidth="1"/>
    <col min="10763" max="10763" width="26.28515625" style="134" customWidth="1"/>
    <col min="10764" max="11011" width="9.140625" style="134"/>
    <col min="11012" max="11012" width="14.7109375" style="134" customWidth="1"/>
    <col min="11013" max="11013" width="32.7109375" style="134" customWidth="1"/>
    <col min="11014" max="11014" width="72.5703125" style="134" customWidth="1"/>
    <col min="11015" max="11015" width="13.140625" style="134" customWidth="1"/>
    <col min="11016" max="11016" width="19.5703125" style="134" customWidth="1"/>
    <col min="11017" max="11017" width="18.140625" style="134" customWidth="1"/>
    <col min="11018" max="11018" width="20.85546875" style="134" customWidth="1"/>
    <col min="11019" max="11019" width="26.28515625" style="134" customWidth="1"/>
    <col min="11020" max="11267" width="9.140625" style="134"/>
    <col min="11268" max="11268" width="14.7109375" style="134" customWidth="1"/>
    <col min="11269" max="11269" width="32.7109375" style="134" customWidth="1"/>
    <col min="11270" max="11270" width="72.5703125" style="134" customWidth="1"/>
    <col min="11271" max="11271" width="13.140625" style="134" customWidth="1"/>
    <col min="11272" max="11272" width="19.5703125" style="134" customWidth="1"/>
    <col min="11273" max="11273" width="18.140625" style="134" customWidth="1"/>
    <col min="11274" max="11274" width="20.85546875" style="134" customWidth="1"/>
    <col min="11275" max="11275" width="26.28515625" style="134" customWidth="1"/>
    <col min="11276" max="11523" width="9.140625" style="134"/>
    <col min="11524" max="11524" width="14.7109375" style="134" customWidth="1"/>
    <col min="11525" max="11525" width="32.7109375" style="134" customWidth="1"/>
    <col min="11526" max="11526" width="72.5703125" style="134" customWidth="1"/>
    <col min="11527" max="11527" width="13.140625" style="134" customWidth="1"/>
    <col min="11528" max="11528" width="19.5703125" style="134" customWidth="1"/>
    <col min="11529" max="11529" width="18.140625" style="134" customWidth="1"/>
    <col min="11530" max="11530" width="20.85546875" style="134" customWidth="1"/>
    <col min="11531" max="11531" width="26.28515625" style="134" customWidth="1"/>
    <col min="11532" max="11779" width="9.140625" style="134"/>
    <col min="11780" max="11780" width="14.7109375" style="134" customWidth="1"/>
    <col min="11781" max="11781" width="32.7109375" style="134" customWidth="1"/>
    <col min="11782" max="11782" width="72.5703125" style="134" customWidth="1"/>
    <col min="11783" max="11783" width="13.140625" style="134" customWidth="1"/>
    <col min="11784" max="11784" width="19.5703125" style="134" customWidth="1"/>
    <col min="11785" max="11785" width="18.140625" style="134" customWidth="1"/>
    <col min="11786" max="11786" width="20.85546875" style="134" customWidth="1"/>
    <col min="11787" max="11787" width="26.28515625" style="134" customWidth="1"/>
    <col min="11788" max="12035" width="9.140625" style="134"/>
    <col min="12036" max="12036" width="14.7109375" style="134" customWidth="1"/>
    <col min="12037" max="12037" width="32.7109375" style="134" customWidth="1"/>
    <col min="12038" max="12038" width="72.5703125" style="134" customWidth="1"/>
    <col min="12039" max="12039" width="13.140625" style="134" customWidth="1"/>
    <col min="12040" max="12040" width="19.5703125" style="134" customWidth="1"/>
    <col min="12041" max="12041" width="18.140625" style="134" customWidth="1"/>
    <col min="12042" max="12042" width="20.85546875" style="134" customWidth="1"/>
    <col min="12043" max="12043" width="26.28515625" style="134" customWidth="1"/>
    <col min="12044" max="12291" width="9.140625" style="134"/>
    <col min="12292" max="12292" width="14.7109375" style="134" customWidth="1"/>
    <col min="12293" max="12293" width="32.7109375" style="134" customWidth="1"/>
    <col min="12294" max="12294" width="72.5703125" style="134" customWidth="1"/>
    <col min="12295" max="12295" width="13.140625" style="134" customWidth="1"/>
    <col min="12296" max="12296" width="19.5703125" style="134" customWidth="1"/>
    <col min="12297" max="12297" width="18.140625" style="134" customWidth="1"/>
    <col min="12298" max="12298" width="20.85546875" style="134" customWidth="1"/>
    <col min="12299" max="12299" width="26.28515625" style="134" customWidth="1"/>
    <col min="12300" max="12547" width="9.140625" style="134"/>
    <col min="12548" max="12548" width="14.7109375" style="134" customWidth="1"/>
    <col min="12549" max="12549" width="32.7109375" style="134" customWidth="1"/>
    <col min="12550" max="12550" width="72.5703125" style="134" customWidth="1"/>
    <col min="12551" max="12551" width="13.140625" style="134" customWidth="1"/>
    <col min="12552" max="12552" width="19.5703125" style="134" customWidth="1"/>
    <col min="12553" max="12553" width="18.140625" style="134" customWidth="1"/>
    <col min="12554" max="12554" width="20.85546875" style="134" customWidth="1"/>
    <col min="12555" max="12555" width="26.28515625" style="134" customWidth="1"/>
    <col min="12556" max="12803" width="9.140625" style="134"/>
    <col min="12804" max="12804" width="14.7109375" style="134" customWidth="1"/>
    <col min="12805" max="12805" width="32.7109375" style="134" customWidth="1"/>
    <col min="12806" max="12806" width="72.5703125" style="134" customWidth="1"/>
    <col min="12807" max="12807" width="13.140625" style="134" customWidth="1"/>
    <col min="12808" max="12808" width="19.5703125" style="134" customWidth="1"/>
    <col min="12809" max="12809" width="18.140625" style="134" customWidth="1"/>
    <col min="12810" max="12810" width="20.85546875" style="134" customWidth="1"/>
    <col min="12811" max="12811" width="26.28515625" style="134" customWidth="1"/>
    <col min="12812" max="13059" width="9.140625" style="134"/>
    <col min="13060" max="13060" width="14.7109375" style="134" customWidth="1"/>
    <col min="13061" max="13061" width="32.7109375" style="134" customWidth="1"/>
    <col min="13062" max="13062" width="72.5703125" style="134" customWidth="1"/>
    <col min="13063" max="13063" width="13.140625" style="134" customWidth="1"/>
    <col min="13064" max="13064" width="19.5703125" style="134" customWidth="1"/>
    <col min="13065" max="13065" width="18.140625" style="134" customWidth="1"/>
    <col min="13066" max="13066" width="20.85546875" style="134" customWidth="1"/>
    <col min="13067" max="13067" width="26.28515625" style="134" customWidth="1"/>
    <col min="13068" max="13315" width="9.140625" style="134"/>
    <col min="13316" max="13316" width="14.7109375" style="134" customWidth="1"/>
    <col min="13317" max="13317" width="32.7109375" style="134" customWidth="1"/>
    <col min="13318" max="13318" width="72.5703125" style="134" customWidth="1"/>
    <col min="13319" max="13319" width="13.140625" style="134" customWidth="1"/>
    <col min="13320" max="13320" width="19.5703125" style="134" customWidth="1"/>
    <col min="13321" max="13321" width="18.140625" style="134" customWidth="1"/>
    <col min="13322" max="13322" width="20.85546875" style="134" customWidth="1"/>
    <col min="13323" max="13323" width="26.28515625" style="134" customWidth="1"/>
    <col min="13324" max="13571" width="9.140625" style="134"/>
    <col min="13572" max="13572" width="14.7109375" style="134" customWidth="1"/>
    <col min="13573" max="13573" width="32.7109375" style="134" customWidth="1"/>
    <col min="13574" max="13574" width="72.5703125" style="134" customWidth="1"/>
    <col min="13575" max="13575" width="13.140625" style="134" customWidth="1"/>
    <col min="13576" max="13576" width="19.5703125" style="134" customWidth="1"/>
    <col min="13577" max="13577" width="18.140625" style="134" customWidth="1"/>
    <col min="13578" max="13578" width="20.85546875" style="134" customWidth="1"/>
    <col min="13579" max="13579" width="26.28515625" style="134" customWidth="1"/>
    <col min="13580" max="13827" width="9.140625" style="134"/>
    <col min="13828" max="13828" width="14.7109375" style="134" customWidth="1"/>
    <col min="13829" max="13829" width="32.7109375" style="134" customWidth="1"/>
    <col min="13830" max="13830" width="72.5703125" style="134" customWidth="1"/>
    <col min="13831" max="13831" width="13.140625" style="134" customWidth="1"/>
    <col min="13832" max="13832" width="19.5703125" style="134" customWidth="1"/>
    <col min="13833" max="13833" width="18.140625" style="134" customWidth="1"/>
    <col min="13834" max="13834" width="20.85546875" style="134" customWidth="1"/>
    <col min="13835" max="13835" width="26.28515625" style="134" customWidth="1"/>
    <col min="13836" max="14083" width="9.140625" style="134"/>
    <col min="14084" max="14084" width="14.7109375" style="134" customWidth="1"/>
    <col min="14085" max="14085" width="32.7109375" style="134" customWidth="1"/>
    <col min="14086" max="14086" width="72.5703125" style="134" customWidth="1"/>
    <col min="14087" max="14087" width="13.140625" style="134" customWidth="1"/>
    <col min="14088" max="14088" width="19.5703125" style="134" customWidth="1"/>
    <col min="14089" max="14089" width="18.140625" style="134" customWidth="1"/>
    <col min="14090" max="14090" width="20.85546875" style="134" customWidth="1"/>
    <col min="14091" max="14091" width="26.28515625" style="134" customWidth="1"/>
    <col min="14092" max="14339" width="9.140625" style="134"/>
    <col min="14340" max="14340" width="14.7109375" style="134" customWidth="1"/>
    <col min="14341" max="14341" width="32.7109375" style="134" customWidth="1"/>
    <col min="14342" max="14342" width="72.5703125" style="134" customWidth="1"/>
    <col min="14343" max="14343" width="13.140625" style="134" customWidth="1"/>
    <col min="14344" max="14344" width="19.5703125" style="134" customWidth="1"/>
    <col min="14345" max="14345" width="18.140625" style="134" customWidth="1"/>
    <col min="14346" max="14346" width="20.85546875" style="134" customWidth="1"/>
    <col min="14347" max="14347" width="26.28515625" style="134" customWidth="1"/>
    <col min="14348" max="14595" width="9.140625" style="134"/>
    <col min="14596" max="14596" width="14.7109375" style="134" customWidth="1"/>
    <col min="14597" max="14597" width="32.7109375" style="134" customWidth="1"/>
    <col min="14598" max="14598" width="72.5703125" style="134" customWidth="1"/>
    <col min="14599" max="14599" width="13.140625" style="134" customWidth="1"/>
    <col min="14600" max="14600" width="19.5703125" style="134" customWidth="1"/>
    <col min="14601" max="14601" width="18.140625" style="134" customWidth="1"/>
    <col min="14602" max="14602" width="20.85546875" style="134" customWidth="1"/>
    <col min="14603" max="14603" width="26.28515625" style="134" customWidth="1"/>
    <col min="14604" max="14851" width="9.140625" style="134"/>
    <col min="14852" max="14852" width="14.7109375" style="134" customWidth="1"/>
    <col min="14853" max="14853" width="32.7109375" style="134" customWidth="1"/>
    <col min="14854" max="14854" width="72.5703125" style="134" customWidth="1"/>
    <col min="14855" max="14855" width="13.140625" style="134" customWidth="1"/>
    <col min="14856" max="14856" width="19.5703125" style="134" customWidth="1"/>
    <col min="14857" max="14857" width="18.140625" style="134" customWidth="1"/>
    <col min="14858" max="14858" width="20.85546875" style="134" customWidth="1"/>
    <col min="14859" max="14859" width="26.28515625" style="134" customWidth="1"/>
    <col min="14860" max="15107" width="9.140625" style="134"/>
    <col min="15108" max="15108" width="14.7109375" style="134" customWidth="1"/>
    <col min="15109" max="15109" width="32.7109375" style="134" customWidth="1"/>
    <col min="15110" max="15110" width="72.5703125" style="134" customWidth="1"/>
    <col min="15111" max="15111" width="13.140625" style="134" customWidth="1"/>
    <col min="15112" max="15112" width="19.5703125" style="134" customWidth="1"/>
    <col min="15113" max="15113" width="18.140625" style="134" customWidth="1"/>
    <col min="15114" max="15114" width="20.85546875" style="134" customWidth="1"/>
    <col min="15115" max="15115" width="26.28515625" style="134" customWidth="1"/>
    <col min="15116" max="15363" width="9.140625" style="134"/>
    <col min="15364" max="15364" width="14.7109375" style="134" customWidth="1"/>
    <col min="15365" max="15365" width="32.7109375" style="134" customWidth="1"/>
    <col min="15366" max="15366" width="72.5703125" style="134" customWidth="1"/>
    <col min="15367" max="15367" width="13.140625" style="134" customWidth="1"/>
    <col min="15368" max="15368" width="19.5703125" style="134" customWidth="1"/>
    <col min="15369" max="15369" width="18.140625" style="134" customWidth="1"/>
    <col min="15370" max="15370" width="20.85546875" style="134" customWidth="1"/>
    <col min="15371" max="15371" width="26.28515625" style="134" customWidth="1"/>
    <col min="15372" max="15619" width="9.140625" style="134"/>
    <col min="15620" max="15620" width="14.7109375" style="134" customWidth="1"/>
    <col min="15621" max="15621" width="32.7109375" style="134" customWidth="1"/>
    <col min="15622" max="15622" width="72.5703125" style="134" customWidth="1"/>
    <col min="15623" max="15623" width="13.140625" style="134" customWidth="1"/>
    <col min="15624" max="15624" width="19.5703125" style="134" customWidth="1"/>
    <col min="15625" max="15625" width="18.140625" style="134" customWidth="1"/>
    <col min="15626" max="15626" width="20.85546875" style="134" customWidth="1"/>
    <col min="15627" max="15627" width="26.28515625" style="134" customWidth="1"/>
    <col min="15628" max="15875" width="9.140625" style="134"/>
    <col min="15876" max="15876" width="14.7109375" style="134" customWidth="1"/>
    <col min="15877" max="15877" width="32.7109375" style="134" customWidth="1"/>
    <col min="15878" max="15878" width="72.5703125" style="134" customWidth="1"/>
    <col min="15879" max="15879" width="13.140625" style="134" customWidth="1"/>
    <col min="15880" max="15880" width="19.5703125" style="134" customWidth="1"/>
    <col min="15881" max="15881" width="18.140625" style="134" customWidth="1"/>
    <col min="15882" max="15882" width="20.85546875" style="134" customWidth="1"/>
    <col min="15883" max="15883" width="26.28515625" style="134" customWidth="1"/>
    <col min="15884" max="16131" width="9.140625" style="134"/>
    <col min="16132" max="16132" width="14.7109375" style="134" customWidth="1"/>
    <col min="16133" max="16133" width="32.7109375" style="134" customWidth="1"/>
    <col min="16134" max="16134" width="72.5703125" style="134" customWidth="1"/>
    <col min="16135" max="16135" width="13.140625" style="134" customWidth="1"/>
    <col min="16136" max="16136" width="19.5703125" style="134" customWidth="1"/>
    <col min="16137" max="16137" width="18.140625" style="134" customWidth="1"/>
    <col min="16138" max="16138" width="20.85546875" style="134" customWidth="1"/>
    <col min="16139" max="16139" width="26.28515625" style="134" customWidth="1"/>
    <col min="16140" max="16384" width="9.140625" style="134"/>
  </cols>
  <sheetData>
    <row r="1" spans="1:11" ht="20.25" x14ac:dyDescent="0.3">
      <c r="A1" s="111" t="s">
        <v>646</v>
      </c>
      <c r="B1" s="112"/>
      <c r="C1" s="112"/>
      <c r="D1" s="112"/>
      <c r="E1" s="112"/>
      <c r="F1" s="112"/>
      <c r="G1" s="112"/>
      <c r="H1" s="112"/>
      <c r="I1" s="112"/>
      <c r="J1" s="112"/>
      <c r="K1" s="112"/>
    </row>
    <row r="2" spans="1:11" ht="21" thickBot="1" x14ac:dyDescent="0.3">
      <c r="A2" s="238"/>
      <c r="B2" s="238"/>
      <c r="C2" s="238"/>
      <c r="D2" s="113"/>
      <c r="E2" s="230"/>
      <c r="F2" s="230"/>
      <c r="G2" s="113"/>
      <c r="H2" s="230"/>
      <c r="I2" s="113"/>
      <c r="J2" s="149"/>
      <c r="K2" s="135" t="s">
        <v>36</v>
      </c>
    </row>
    <row r="3" spans="1:11" ht="84.75" customHeight="1" thickBot="1" x14ac:dyDescent="0.25">
      <c r="A3" s="239" t="s">
        <v>1</v>
      </c>
      <c r="B3" s="239"/>
      <c r="C3" s="198" t="s">
        <v>98</v>
      </c>
      <c r="D3" s="199" t="s">
        <v>112</v>
      </c>
      <c r="E3" s="231"/>
      <c r="F3" s="231"/>
      <c r="G3" s="199" t="s">
        <v>645</v>
      </c>
      <c r="H3" s="231" t="s">
        <v>644</v>
      </c>
      <c r="I3" s="199" t="s">
        <v>113</v>
      </c>
      <c r="J3" s="199" t="s">
        <v>599</v>
      </c>
      <c r="K3" s="200" t="s">
        <v>598</v>
      </c>
    </row>
    <row r="4" spans="1:11" ht="20.25" customHeight="1" x14ac:dyDescent="0.2">
      <c r="A4" s="163"/>
      <c r="B4" s="161" t="s">
        <v>99</v>
      </c>
      <c r="C4" s="158" t="s">
        <v>279</v>
      </c>
      <c r="D4" s="136"/>
      <c r="E4" s="136"/>
      <c r="F4" s="136"/>
      <c r="G4" s="115">
        <f>'Školství - ORJ 17'!P8</f>
        <v>0</v>
      </c>
      <c r="H4" s="115">
        <v>0</v>
      </c>
      <c r="I4" s="115">
        <v>0</v>
      </c>
      <c r="J4" s="115">
        <f>'Školství - ORJ 17'!Q8</f>
        <v>61630</v>
      </c>
      <c r="K4" s="121">
        <f>SUM(H4:J4)</f>
        <v>61630</v>
      </c>
    </row>
    <row r="5" spans="1:11" ht="23.45" customHeight="1" thickBot="1" x14ac:dyDescent="0.25">
      <c r="A5" s="164"/>
      <c r="B5" s="162" t="s">
        <v>99</v>
      </c>
      <c r="C5" s="158" t="s">
        <v>319</v>
      </c>
      <c r="D5" s="136"/>
      <c r="E5" s="136"/>
      <c r="F5" s="136"/>
      <c r="G5" s="115">
        <f>'Školství - ORJ 19'!P8</f>
        <v>200</v>
      </c>
      <c r="H5" s="115">
        <v>0</v>
      </c>
      <c r="I5" s="115">
        <v>0</v>
      </c>
      <c r="J5" s="115">
        <f>'Školství - ORJ 19'!Q8</f>
        <v>15045</v>
      </c>
      <c r="K5" s="121">
        <f t="shared" ref="K5" si="0">SUM(H5:J5)</f>
        <v>15045</v>
      </c>
    </row>
    <row r="6" spans="1:11" ht="18.75" hidden="1" thickBot="1" x14ac:dyDescent="0.25">
      <c r="A6" s="137"/>
      <c r="B6" s="114" t="s">
        <v>99</v>
      </c>
      <c r="C6" s="116" t="s">
        <v>114</v>
      </c>
      <c r="D6" s="136" t="s">
        <v>115</v>
      </c>
      <c r="E6" s="136"/>
      <c r="F6" s="136"/>
      <c r="G6" s="115">
        <v>0</v>
      </c>
      <c r="H6" s="136"/>
      <c r="I6" s="115">
        <v>0</v>
      </c>
      <c r="J6" s="115"/>
      <c r="K6" s="121">
        <f>G6+I6+J6</f>
        <v>0</v>
      </c>
    </row>
    <row r="7" spans="1:11" ht="18.75" hidden="1" thickBot="1" x14ac:dyDescent="0.25">
      <c r="A7" s="172"/>
      <c r="B7" s="170" t="s">
        <v>99</v>
      </c>
      <c r="C7" s="171" t="s">
        <v>116</v>
      </c>
      <c r="D7" s="136" t="s">
        <v>117</v>
      </c>
      <c r="E7" s="136"/>
      <c r="F7" s="136"/>
      <c r="G7" s="115">
        <v>0</v>
      </c>
      <c r="H7" s="136"/>
      <c r="I7" s="115">
        <v>0</v>
      </c>
      <c r="J7" s="115"/>
      <c r="K7" s="121">
        <f>G7+I7+J7</f>
        <v>0</v>
      </c>
    </row>
    <row r="8" spans="1:11" ht="21" thickBot="1" x14ac:dyDescent="0.25">
      <c r="A8" s="234" t="s">
        <v>100</v>
      </c>
      <c r="B8" s="235"/>
      <c r="C8" s="240"/>
      <c r="D8" s="138"/>
      <c r="E8" s="138"/>
      <c r="F8" s="138"/>
      <c r="G8" s="119">
        <f>SUM(G4:G7)</f>
        <v>200</v>
      </c>
      <c r="H8" s="119">
        <f>SUM(H4:H7)</f>
        <v>0</v>
      </c>
      <c r="I8" s="119">
        <f>SUM(I4:I7)</f>
        <v>0</v>
      </c>
      <c r="J8" s="119">
        <f>SUM(J4:J7)</f>
        <v>76675</v>
      </c>
      <c r="K8" s="139">
        <f>SUM(H8:J8)</f>
        <v>76675</v>
      </c>
    </row>
    <row r="9" spans="1:11" ht="20.25" customHeight="1" x14ac:dyDescent="0.2">
      <c r="A9" s="168"/>
      <c r="B9" s="160" t="s">
        <v>101</v>
      </c>
      <c r="C9" s="158" t="s">
        <v>279</v>
      </c>
      <c r="D9" s="136"/>
      <c r="E9" s="136"/>
      <c r="F9" s="136"/>
      <c r="G9" s="115">
        <v>0</v>
      </c>
      <c r="H9" s="115">
        <v>0</v>
      </c>
      <c r="I9" s="115">
        <v>0</v>
      </c>
      <c r="J9" s="115">
        <f>'Sociální - ORJ 17 '!Q8</f>
        <v>13566</v>
      </c>
      <c r="K9" s="121">
        <f>SUM(H9:J9)</f>
        <v>13566</v>
      </c>
    </row>
    <row r="10" spans="1:11" ht="21" thickBot="1" x14ac:dyDescent="0.25">
      <c r="A10" s="159"/>
      <c r="B10" s="175" t="s">
        <v>101</v>
      </c>
      <c r="C10" s="158" t="s">
        <v>319</v>
      </c>
      <c r="D10" s="136"/>
      <c r="E10" s="136"/>
      <c r="F10" s="136"/>
      <c r="G10" s="115">
        <f>'Sociální - ORJ 19'!P8</f>
        <v>400</v>
      </c>
      <c r="H10" s="115">
        <v>0</v>
      </c>
      <c r="I10" s="115">
        <v>0</v>
      </c>
      <c r="J10" s="115">
        <f>'Sociální - ORJ 19'!Q8</f>
        <v>24057</v>
      </c>
      <c r="K10" s="121">
        <f t="shared" ref="K10" si="1">SUM(H10:J10)</f>
        <v>24057</v>
      </c>
    </row>
    <row r="11" spans="1:11" ht="21" hidden="1" thickBot="1" x14ac:dyDescent="0.25">
      <c r="A11" s="140"/>
      <c r="B11" s="114" t="s">
        <v>101</v>
      </c>
      <c r="C11" s="116" t="s">
        <v>114</v>
      </c>
      <c r="D11" s="136" t="s">
        <v>118</v>
      </c>
      <c r="E11" s="136"/>
      <c r="F11" s="136"/>
      <c r="G11" s="115">
        <v>0</v>
      </c>
      <c r="H11" s="136"/>
      <c r="I11" s="115">
        <v>0</v>
      </c>
      <c r="J11" s="115"/>
      <c r="K11" s="121">
        <f>G11+I11+J11</f>
        <v>0</v>
      </c>
    </row>
    <row r="12" spans="1:11" ht="21" hidden="1" thickBot="1" x14ac:dyDescent="0.25">
      <c r="A12" s="169"/>
      <c r="B12" s="170" t="s">
        <v>101</v>
      </c>
      <c r="C12" s="171" t="s">
        <v>116</v>
      </c>
      <c r="D12" s="136" t="s">
        <v>119</v>
      </c>
      <c r="E12" s="136"/>
      <c r="F12" s="136"/>
      <c r="G12" s="115">
        <v>0</v>
      </c>
      <c r="H12" s="136"/>
      <c r="I12" s="115">
        <v>0</v>
      </c>
      <c r="J12" s="115"/>
      <c r="K12" s="121">
        <f>G12+I12+J12</f>
        <v>0</v>
      </c>
    </row>
    <row r="13" spans="1:11" ht="21" thickBot="1" x14ac:dyDescent="0.25">
      <c r="A13" s="234" t="s">
        <v>102</v>
      </c>
      <c r="B13" s="235"/>
      <c r="C13" s="240"/>
      <c r="D13" s="138"/>
      <c r="E13" s="138"/>
      <c r="F13" s="138"/>
      <c r="G13" s="119">
        <f>SUM(G9:G12)</f>
        <v>400</v>
      </c>
      <c r="H13" s="119">
        <f>SUM(H9:H12)</f>
        <v>0</v>
      </c>
      <c r="I13" s="141">
        <f>SUM(I9:I12)</f>
        <v>0</v>
      </c>
      <c r="J13" s="141">
        <f>SUM(J9:J12)</f>
        <v>37623</v>
      </c>
      <c r="K13" s="119">
        <f>SUM(H13:J13)</f>
        <v>37623</v>
      </c>
    </row>
    <row r="14" spans="1:11" ht="21.75" customHeight="1" x14ac:dyDescent="0.2">
      <c r="A14" s="209"/>
      <c r="B14" s="173" t="s">
        <v>103</v>
      </c>
      <c r="C14" s="158" t="s">
        <v>120</v>
      </c>
      <c r="D14" s="136"/>
      <c r="E14" s="136"/>
      <c r="F14" s="136"/>
      <c r="G14" s="115">
        <f>'Doprava - ORJ 17 '!P8</f>
        <v>0</v>
      </c>
      <c r="H14" s="115">
        <v>0</v>
      </c>
      <c r="I14" s="115">
        <v>0</v>
      </c>
      <c r="J14" s="115">
        <f>'Doprava - ORJ 17 '!Q8</f>
        <v>12850</v>
      </c>
      <c r="K14" s="121">
        <f t="shared" ref="K14:K18" si="2">SUM(H14:J14)</f>
        <v>12850</v>
      </c>
    </row>
    <row r="15" spans="1:11" ht="20.25" x14ac:dyDescent="0.2">
      <c r="A15" s="165"/>
      <c r="B15" s="173" t="s">
        <v>103</v>
      </c>
      <c r="C15" s="158" t="s">
        <v>121</v>
      </c>
      <c r="D15" s="136"/>
      <c r="E15" s="136"/>
      <c r="F15" s="136"/>
      <c r="G15" s="115">
        <f>'Doprava - ORJ 17 '!P10</f>
        <v>0</v>
      </c>
      <c r="H15" s="115">
        <v>0</v>
      </c>
      <c r="I15" s="115">
        <v>0</v>
      </c>
      <c r="J15" s="115">
        <f>'Doprava - ORJ 17 '!Q10</f>
        <v>4000</v>
      </c>
      <c r="K15" s="121">
        <f t="shared" si="2"/>
        <v>4000</v>
      </c>
    </row>
    <row r="16" spans="1:11" ht="20.25" x14ac:dyDescent="0.2">
      <c r="A16" s="177"/>
      <c r="B16" s="173" t="s">
        <v>103</v>
      </c>
      <c r="C16" s="158" t="s">
        <v>282</v>
      </c>
      <c r="D16" s="136"/>
      <c r="E16" s="136"/>
      <c r="F16" s="136"/>
      <c r="G16" s="115">
        <f>'Doprava - ORJ 19'!P8</f>
        <v>0</v>
      </c>
      <c r="H16" s="115">
        <v>0</v>
      </c>
      <c r="I16" s="115">
        <v>0</v>
      </c>
      <c r="J16" s="115">
        <f>'Doprava - ORJ 19'!Q14</f>
        <v>1570</v>
      </c>
      <c r="K16" s="121">
        <f t="shared" si="2"/>
        <v>1570</v>
      </c>
    </row>
    <row r="17" spans="1:11" ht="20.25" x14ac:dyDescent="0.2">
      <c r="A17" s="165"/>
      <c r="B17" s="173" t="s">
        <v>103</v>
      </c>
      <c r="C17" s="180" t="s">
        <v>284</v>
      </c>
      <c r="D17" s="136"/>
      <c r="E17" s="136"/>
      <c r="F17" s="136"/>
      <c r="G17" s="115">
        <f>'Doprava - SSOK '!P8</f>
        <v>0</v>
      </c>
      <c r="H17" s="115">
        <v>0</v>
      </c>
      <c r="I17" s="115">
        <v>0</v>
      </c>
      <c r="J17" s="115">
        <f>'Doprava - SSOK '!O8</f>
        <v>108250</v>
      </c>
      <c r="K17" s="121">
        <f t="shared" si="2"/>
        <v>108250</v>
      </c>
    </row>
    <row r="18" spans="1:11" ht="20.25" customHeight="1" thickBot="1" x14ac:dyDescent="0.25">
      <c r="A18" s="166"/>
      <c r="B18" s="174" t="s">
        <v>103</v>
      </c>
      <c r="C18" s="158" t="s">
        <v>283</v>
      </c>
      <c r="D18" s="136"/>
      <c r="E18" s="136"/>
      <c r="F18" s="136"/>
      <c r="G18" s="115">
        <f>'Doprava - SSOK '!P21</f>
        <v>0</v>
      </c>
      <c r="H18" s="115">
        <v>0</v>
      </c>
      <c r="I18" s="115">
        <v>0</v>
      </c>
      <c r="J18" s="115">
        <f>'Doprava - SSOK '!O21</f>
        <v>25210</v>
      </c>
      <c r="K18" s="121">
        <f t="shared" si="2"/>
        <v>25210</v>
      </c>
    </row>
    <row r="19" spans="1:11" ht="21" thickBot="1" x14ac:dyDescent="0.25">
      <c r="A19" s="241" t="s">
        <v>104</v>
      </c>
      <c r="B19" s="235"/>
      <c r="C19" s="235"/>
      <c r="D19" s="138"/>
      <c r="E19" s="138"/>
      <c r="F19" s="138"/>
      <c r="G19" s="119">
        <f>SUM(G14:G18)</f>
        <v>0</v>
      </c>
      <c r="H19" s="119">
        <f>SUM(H14:H18)</f>
        <v>0</v>
      </c>
      <c r="I19" s="119">
        <f>SUM(I14:I18)</f>
        <v>0</v>
      </c>
      <c r="J19" s="119">
        <f>SUM(J14:J18)</f>
        <v>151880</v>
      </c>
      <c r="K19" s="119">
        <f>SUM(H19:J19)</f>
        <v>151880</v>
      </c>
    </row>
    <row r="20" spans="1:11" ht="20.25" x14ac:dyDescent="0.2">
      <c r="A20" s="168"/>
      <c r="B20" s="160" t="s">
        <v>105</v>
      </c>
      <c r="C20" s="176" t="s">
        <v>279</v>
      </c>
      <c r="D20" s="220"/>
      <c r="E20" s="220"/>
      <c r="F20" s="220"/>
      <c r="G20" s="221">
        <f>'Kultura - ORJ 17 '!P8</f>
        <v>0</v>
      </c>
      <c r="H20" s="115">
        <v>0</v>
      </c>
      <c r="I20" s="221">
        <v>0</v>
      </c>
      <c r="J20" s="221">
        <f>'Kultura - ORJ 17 '!Q8</f>
        <v>3350</v>
      </c>
      <c r="K20" s="221">
        <f>SUM(H20:J20)</f>
        <v>3350</v>
      </c>
    </row>
    <row r="21" spans="1:11" ht="20.25" x14ac:dyDescent="0.2">
      <c r="A21" s="165"/>
      <c r="B21" s="174" t="s">
        <v>105</v>
      </c>
      <c r="C21" s="222" t="s">
        <v>319</v>
      </c>
      <c r="D21" s="142"/>
      <c r="E21" s="142"/>
      <c r="F21" s="142"/>
      <c r="G21" s="120">
        <f>'Kultura - ORJ 19'!P8</f>
        <v>100</v>
      </c>
      <c r="H21" s="115">
        <v>0</v>
      </c>
      <c r="I21" s="120">
        <v>0</v>
      </c>
      <c r="J21" s="120">
        <f>'Kultura - ORJ 19'!Q8</f>
        <v>7693</v>
      </c>
      <c r="K21" s="120">
        <f t="shared" ref="K21:K22" si="3">SUM(H21:J21)</f>
        <v>7693</v>
      </c>
    </row>
    <row r="22" spans="1:11" ht="21" thickBot="1" x14ac:dyDescent="0.25">
      <c r="A22" s="223"/>
      <c r="B22" s="175" t="s">
        <v>105</v>
      </c>
      <c r="C22" s="224" t="s">
        <v>683</v>
      </c>
      <c r="D22" s="225"/>
      <c r="E22" s="225"/>
      <c r="F22" s="225"/>
      <c r="G22" s="226">
        <f>'Kultura - ORJ 19'!P17</f>
        <v>0</v>
      </c>
      <c r="H22" s="115">
        <v>0</v>
      </c>
      <c r="I22" s="226">
        <v>0</v>
      </c>
      <c r="J22" s="226">
        <f>'Kultura - ORJ 19'!Q17</f>
        <v>3448</v>
      </c>
      <c r="K22" s="226">
        <f t="shared" si="3"/>
        <v>3448</v>
      </c>
    </row>
    <row r="23" spans="1:11" ht="21" thickBot="1" x14ac:dyDescent="0.25">
      <c r="A23" s="241" t="s">
        <v>106</v>
      </c>
      <c r="B23" s="235"/>
      <c r="C23" s="235"/>
      <c r="D23" s="138"/>
      <c r="E23" s="138"/>
      <c r="F23" s="138"/>
      <c r="G23" s="119">
        <f>SUM(G20:G22)</f>
        <v>100</v>
      </c>
      <c r="H23" s="119">
        <f>SUM(H20:H22)</f>
        <v>0</v>
      </c>
      <c r="I23" s="119">
        <f>SUM(I20:I22)</f>
        <v>0</v>
      </c>
      <c r="J23" s="119">
        <f>SUM(J20:J22)</f>
        <v>14491</v>
      </c>
      <c r="K23" s="139">
        <f>SUM(H23:J23)</f>
        <v>14491</v>
      </c>
    </row>
    <row r="24" spans="1:11" ht="18" hidden="1" x14ac:dyDescent="0.2">
      <c r="A24" s="167"/>
      <c r="B24" s="160" t="s">
        <v>107</v>
      </c>
      <c r="C24" s="176" t="s">
        <v>279</v>
      </c>
      <c r="D24" s="136"/>
      <c r="E24" s="136"/>
      <c r="F24" s="136"/>
      <c r="G24" s="115">
        <v>0</v>
      </c>
      <c r="H24" s="136"/>
      <c r="I24" s="115">
        <v>0</v>
      </c>
      <c r="J24" s="115">
        <v>0</v>
      </c>
      <c r="K24" s="143">
        <f>G24+I24+J24</f>
        <v>0</v>
      </c>
    </row>
    <row r="25" spans="1:11" ht="20.25" customHeight="1" x14ac:dyDescent="0.2">
      <c r="A25" s="166"/>
      <c r="B25" s="174" t="s">
        <v>107</v>
      </c>
      <c r="C25" s="158" t="s">
        <v>280</v>
      </c>
      <c r="D25" s="142"/>
      <c r="E25" s="142"/>
      <c r="F25" s="142"/>
      <c r="G25" s="120">
        <v>0</v>
      </c>
      <c r="H25" s="120">
        <v>0</v>
      </c>
      <c r="I25" s="120">
        <v>0</v>
      </c>
      <c r="J25" s="120">
        <f>'Zdravotnictví - ORJ 17'!Q17</f>
        <v>400</v>
      </c>
      <c r="K25" s="143">
        <f>SUM(H25:J25)</f>
        <v>400</v>
      </c>
    </row>
    <row r="26" spans="1:11" ht="18.75" thickBot="1" x14ac:dyDescent="0.25">
      <c r="A26" s="166"/>
      <c r="B26" s="174" t="s">
        <v>107</v>
      </c>
      <c r="C26" s="158" t="s">
        <v>319</v>
      </c>
      <c r="D26" s="142"/>
      <c r="E26" s="142"/>
      <c r="F26" s="142"/>
      <c r="G26" s="120">
        <f>'Zdravotnictví - ORJ 19'!P8</f>
        <v>0</v>
      </c>
      <c r="H26" s="120">
        <v>0</v>
      </c>
      <c r="I26" s="120">
        <v>0</v>
      </c>
      <c r="J26" s="120">
        <f>'Zdravotnictví - ORJ 19'!Q8</f>
        <v>45125</v>
      </c>
      <c r="K26" s="143">
        <f>SUM(H26:J26)</f>
        <v>45125</v>
      </c>
    </row>
    <row r="27" spans="1:11" ht="21" thickBot="1" x14ac:dyDescent="0.25">
      <c r="A27" s="234" t="s">
        <v>108</v>
      </c>
      <c r="B27" s="235"/>
      <c r="C27" s="235"/>
      <c r="D27" s="138"/>
      <c r="E27" s="138"/>
      <c r="F27" s="138"/>
      <c r="G27" s="119">
        <f>SUM(G24:G26)</f>
        <v>0</v>
      </c>
      <c r="H27" s="119">
        <f>SUM(H24:H26)</f>
        <v>0</v>
      </c>
      <c r="I27" s="119">
        <f>SUM(I24:I26)</f>
        <v>0</v>
      </c>
      <c r="J27" s="119">
        <f>SUM(J24:J26)</f>
        <v>45525</v>
      </c>
      <c r="K27" s="139">
        <f>SUM(H27:J27)</f>
        <v>45525</v>
      </c>
    </row>
    <row r="28" spans="1:11" ht="21" thickBot="1" x14ac:dyDescent="0.25">
      <c r="A28" s="117" t="s">
        <v>122</v>
      </c>
      <c r="B28" s="118"/>
      <c r="C28" s="118"/>
      <c r="D28" s="144"/>
      <c r="E28" s="144"/>
      <c r="F28" s="144"/>
      <c r="G28" s="119">
        <v>0</v>
      </c>
      <c r="H28" s="119">
        <v>0</v>
      </c>
      <c r="I28" s="119">
        <v>0</v>
      </c>
      <c r="J28" s="119">
        <f>OKŘ!O8</f>
        <v>2300</v>
      </c>
      <c r="K28" s="139">
        <f>G28+I28+J28</f>
        <v>2300</v>
      </c>
    </row>
    <row r="29" spans="1:11" ht="21" thickBot="1" x14ac:dyDescent="0.25">
      <c r="A29" s="117" t="s">
        <v>608</v>
      </c>
      <c r="B29" s="118"/>
      <c r="C29" s="118"/>
      <c r="D29" s="144"/>
      <c r="E29" s="144"/>
      <c r="F29" s="144"/>
      <c r="G29" s="119">
        <v>0</v>
      </c>
      <c r="H29" s="119">
        <v>0</v>
      </c>
      <c r="I29" s="119">
        <v>0</v>
      </c>
      <c r="J29" s="119">
        <f>OKH!O8</f>
        <v>14800</v>
      </c>
      <c r="K29" s="139">
        <f>G29+I29+J29</f>
        <v>14800</v>
      </c>
    </row>
    <row r="30" spans="1:11" ht="21" thickBot="1" x14ac:dyDescent="0.25">
      <c r="A30" s="117" t="s">
        <v>123</v>
      </c>
      <c r="B30" s="118"/>
      <c r="C30" s="118"/>
      <c r="D30" s="144"/>
      <c r="E30" s="144"/>
      <c r="F30" s="144"/>
      <c r="G30" s="119">
        <v>0</v>
      </c>
      <c r="H30" s="119">
        <v>0</v>
      </c>
      <c r="I30" s="119">
        <v>0</v>
      </c>
      <c r="J30" s="119">
        <f>OIT!Q10</f>
        <v>2172</v>
      </c>
      <c r="K30" s="139">
        <f>G30+I30+J30</f>
        <v>2172</v>
      </c>
    </row>
    <row r="31" spans="1:11" ht="24" thickBot="1" x14ac:dyDescent="0.25">
      <c r="A31" s="236" t="s">
        <v>109</v>
      </c>
      <c r="B31" s="237"/>
      <c r="C31" s="122"/>
      <c r="D31" s="145"/>
      <c r="E31" s="145"/>
      <c r="F31" s="145"/>
      <c r="G31" s="123">
        <f>G8+G13+G23+G19+G27+G28+G29+G30</f>
        <v>700</v>
      </c>
      <c r="H31" s="123">
        <f>H8+H13+H23+H19+H27+H28+H29+H30</f>
        <v>0</v>
      </c>
      <c r="I31" s="123">
        <f>I8+I13+I23+I19+I27+I28+I29+I30</f>
        <v>0</v>
      </c>
      <c r="J31" s="123">
        <f>J8+J13+J23+J19+J27+J28+J29+J30</f>
        <v>345466</v>
      </c>
      <c r="K31" s="146">
        <f>K8+K13+K23+K19+K27+K28+K29+K30</f>
        <v>345466</v>
      </c>
    </row>
  </sheetData>
  <mergeCells count="8">
    <mergeCell ref="A27:C27"/>
    <mergeCell ref="A31:B31"/>
    <mergeCell ref="A2:C2"/>
    <mergeCell ref="A3:B3"/>
    <mergeCell ref="A8:C8"/>
    <mergeCell ref="A13:C13"/>
    <mergeCell ref="A19:C19"/>
    <mergeCell ref="A23:C23"/>
  </mergeCells>
  <pageMargins left="0.70866141732283472" right="0.70866141732283472" top="0.78740157480314965" bottom="0.78740157480314965" header="0.31496062992125984" footer="0.31496062992125984"/>
  <pageSetup paperSize="9" scale="66" firstPageNumber="138" orientation="landscape" useFirstPageNumber="1" r:id="rId1"/>
  <headerFooter>
    <oddFooter>&amp;L&amp;"Arial,Kurzíva"Zastupitelstvo Olomouckého kraje 18-12-2017
6. - Rozpočet Olomouckého kraje 2018 - návrh rozpočtu
Příloha č. 5c) Nové opravy a investice hrazené z rozpočtu na rok 2018&amp;R&amp;"Arial,Kurzíva"Strana &amp;P (celkem 171)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111"/>
  <sheetViews>
    <sheetView showGridLines="0" view="pageBreakPreview" zoomScale="80" zoomScaleNormal="70" zoomScaleSheetLayoutView="80" workbookViewId="0">
      <pane ySplit="7" topLeftCell="A8" activePane="bottomLeft" state="frozenSplit"/>
      <selection activeCell="P27" sqref="P27"/>
      <selection pane="bottomLeft" activeCell="I2" sqref="I2"/>
    </sheetView>
  </sheetViews>
  <sheetFormatPr defaultColWidth="9.140625" defaultRowHeight="12.75" outlineLevelCol="1" x14ac:dyDescent="0.2"/>
  <cols>
    <col min="1" max="1" width="5.42578125" style="10" customWidth="1"/>
    <col min="2" max="2" width="5.7109375" style="10" hidden="1" customWidth="1"/>
    <col min="3" max="3" width="7.7109375" style="10" hidden="1" customWidth="1" outlineLevel="1"/>
    <col min="4" max="4" width="5.5703125" style="10" hidden="1" customWidth="1" outlineLevel="1"/>
    <col min="5" max="5" width="6.42578125" style="10" customWidth="1" outlineLevel="1"/>
    <col min="6" max="6" width="5.5703125" style="10" hidden="1" customWidth="1" outlineLevel="1"/>
    <col min="7" max="7" width="16" style="10" hidden="1" customWidth="1" outlineLevel="1"/>
    <col min="8" max="8" width="50.7109375" style="10" customWidth="1" collapsed="1"/>
    <col min="9" max="9" width="73.7109375" style="10" customWidth="1"/>
    <col min="10" max="10" width="7.140625" style="10" customWidth="1"/>
    <col min="11" max="11" width="14.7109375" style="5" customWidth="1"/>
    <col min="12" max="12" width="13.5703125" style="6" customWidth="1"/>
    <col min="13" max="13" width="13.7109375" style="6" customWidth="1"/>
    <col min="14" max="14" width="12.42578125" style="6" customWidth="1"/>
    <col min="15" max="15" width="14.85546875" style="6" customWidth="1"/>
    <col min="16" max="16" width="13.140625" style="6" customWidth="1"/>
    <col min="17" max="18" width="14.85546875" style="6" customWidth="1"/>
    <col min="19" max="19" width="24.28515625" style="39" hidden="1" customWidth="1"/>
    <col min="20" max="20" width="22.140625" style="10" customWidth="1"/>
    <col min="21" max="16384" width="9.140625" style="10"/>
  </cols>
  <sheetData>
    <row r="1" spans="1:20" ht="18" x14ac:dyDescent="0.25">
      <c r="A1" s="206" t="s">
        <v>462</v>
      </c>
      <c r="B1" s="206"/>
      <c r="C1" s="206"/>
      <c r="D1" s="206"/>
      <c r="E1" s="206"/>
      <c r="F1" s="206"/>
      <c r="G1" s="206"/>
      <c r="H1" s="206"/>
      <c r="I1" s="206"/>
      <c r="J1" s="2"/>
      <c r="M1" s="7"/>
      <c r="N1" s="7"/>
      <c r="P1" s="7"/>
      <c r="Q1" s="7"/>
      <c r="R1" s="7"/>
      <c r="S1" s="8"/>
      <c r="T1" s="9"/>
    </row>
    <row r="2" spans="1:20" ht="15.75" x14ac:dyDescent="0.25">
      <c r="A2" s="207" t="s">
        <v>591</v>
      </c>
      <c r="B2" s="207"/>
      <c r="D2" s="207"/>
      <c r="E2" s="207"/>
      <c r="F2" s="207"/>
      <c r="G2" s="207"/>
      <c r="H2" s="207" t="s">
        <v>461</v>
      </c>
      <c r="I2" s="208" t="s">
        <v>593</v>
      </c>
      <c r="J2" s="14"/>
      <c r="M2" s="15"/>
      <c r="N2" s="15"/>
      <c r="P2" s="15"/>
      <c r="Q2" s="15"/>
      <c r="R2" s="15"/>
      <c r="S2" s="16"/>
      <c r="T2" s="9"/>
    </row>
    <row r="3" spans="1:20" ht="15.75" x14ac:dyDescent="0.25">
      <c r="A3" s="207"/>
      <c r="B3" s="207"/>
      <c r="D3" s="207"/>
      <c r="E3" s="207"/>
      <c r="F3" s="207"/>
      <c r="G3" s="207"/>
      <c r="H3" s="207" t="s">
        <v>27</v>
      </c>
      <c r="I3" s="208"/>
      <c r="J3" s="14"/>
      <c r="M3" s="15"/>
      <c r="N3" s="15"/>
      <c r="P3" s="15"/>
      <c r="Q3" s="15"/>
      <c r="R3" s="15"/>
      <c r="S3" s="16"/>
      <c r="T3" s="9"/>
    </row>
    <row r="4" spans="1:20" ht="17.25" customHeight="1" x14ac:dyDescent="0.2">
      <c r="A4" s="11"/>
      <c r="B4" s="11"/>
      <c r="C4" s="11"/>
      <c r="D4" s="11"/>
      <c r="E4" s="11"/>
      <c r="F4" s="11"/>
      <c r="G4" s="11"/>
      <c r="H4" s="11"/>
      <c r="I4" s="17"/>
      <c r="J4" s="11"/>
      <c r="M4" s="15"/>
      <c r="N4" s="15"/>
      <c r="P4" s="15"/>
      <c r="Q4" s="15"/>
      <c r="R4" s="15" t="s">
        <v>36</v>
      </c>
      <c r="S4" s="16"/>
      <c r="T4" s="9"/>
    </row>
    <row r="5" spans="1:20" ht="25.5" customHeight="1" x14ac:dyDescent="0.2">
      <c r="A5" s="215" t="s">
        <v>583</v>
      </c>
      <c r="B5" s="216"/>
      <c r="C5" s="216"/>
      <c r="D5" s="216"/>
      <c r="E5" s="216"/>
      <c r="F5" s="216"/>
      <c r="G5" s="216"/>
      <c r="H5" s="216"/>
      <c r="I5" s="216"/>
      <c r="J5" s="216"/>
      <c r="K5" s="216"/>
      <c r="L5" s="216"/>
      <c r="M5" s="216"/>
      <c r="N5" s="216"/>
      <c r="O5" s="216"/>
      <c r="P5" s="216"/>
      <c r="Q5" s="216"/>
      <c r="R5" s="217"/>
      <c r="S5" s="218"/>
    </row>
    <row r="6" spans="1:20" ht="25.5" customHeight="1" x14ac:dyDescent="0.2">
      <c r="A6" s="251" t="s">
        <v>0</v>
      </c>
      <c r="B6" s="251" t="s">
        <v>1</v>
      </c>
      <c r="C6" s="242" t="s">
        <v>3</v>
      </c>
      <c r="D6" s="242" t="s">
        <v>4</v>
      </c>
      <c r="E6" s="242" t="s">
        <v>589</v>
      </c>
      <c r="F6" s="242" t="s">
        <v>5</v>
      </c>
      <c r="G6" s="242" t="s">
        <v>2</v>
      </c>
      <c r="H6" s="242" t="s">
        <v>600</v>
      </c>
      <c r="I6" s="249" t="s">
        <v>7</v>
      </c>
      <c r="J6" s="250" t="s">
        <v>8</v>
      </c>
      <c r="K6" s="249" t="s">
        <v>9</v>
      </c>
      <c r="L6" s="249" t="s">
        <v>10</v>
      </c>
      <c r="M6" s="249" t="s">
        <v>11</v>
      </c>
      <c r="N6" s="246" t="s">
        <v>16</v>
      </c>
      <c r="O6" s="247" t="s">
        <v>17</v>
      </c>
      <c r="P6" s="247"/>
      <c r="Q6" s="247"/>
      <c r="R6" s="246" t="s">
        <v>37</v>
      </c>
      <c r="S6" s="248" t="s">
        <v>13</v>
      </c>
    </row>
    <row r="7" spans="1:20" ht="58.7" customHeight="1" x14ac:dyDescent="0.2">
      <c r="A7" s="251"/>
      <c r="B7" s="251"/>
      <c r="C7" s="242"/>
      <c r="D7" s="242"/>
      <c r="E7" s="242"/>
      <c r="F7" s="242"/>
      <c r="G7" s="242"/>
      <c r="H7" s="242"/>
      <c r="I7" s="249"/>
      <c r="J7" s="250"/>
      <c r="K7" s="249"/>
      <c r="L7" s="249"/>
      <c r="M7" s="249"/>
      <c r="N7" s="246"/>
      <c r="O7" s="201" t="s">
        <v>14</v>
      </c>
      <c r="P7" s="201" t="s">
        <v>460</v>
      </c>
      <c r="Q7" s="201" t="s">
        <v>15</v>
      </c>
      <c r="R7" s="246"/>
      <c r="S7" s="248"/>
    </row>
    <row r="8" spans="1:20" s="22" customFormat="1" ht="25.5" customHeight="1" x14ac:dyDescent="0.3">
      <c r="A8" s="101" t="s">
        <v>38</v>
      </c>
      <c r="B8" s="102"/>
      <c r="C8" s="102"/>
      <c r="D8" s="102"/>
      <c r="E8" s="102"/>
      <c r="F8" s="102"/>
      <c r="G8" s="102"/>
      <c r="H8" s="102"/>
      <c r="I8" s="102"/>
      <c r="J8" s="102"/>
      <c r="K8" s="102"/>
      <c r="L8" s="20">
        <f>SUM(L9:L16)</f>
        <v>7893</v>
      </c>
      <c r="M8" s="20"/>
      <c r="N8" s="20">
        <f>SUM(N9:N16)</f>
        <v>0</v>
      </c>
      <c r="O8" s="20">
        <f>SUM(O9:O16)</f>
        <v>7793</v>
      </c>
      <c r="P8" s="20">
        <f>SUM(P9:P16)</f>
        <v>100</v>
      </c>
      <c r="Q8" s="20">
        <f>SUM(Q9:Q16)</f>
        <v>7693</v>
      </c>
      <c r="R8" s="20">
        <f>SUM(R9:R16)</f>
        <v>0</v>
      </c>
      <c r="S8" s="21"/>
    </row>
    <row r="9" spans="1:20" s="108" customFormat="1" ht="102" x14ac:dyDescent="0.2">
      <c r="A9" s="23">
        <v>1</v>
      </c>
      <c r="B9" s="23" t="s">
        <v>53</v>
      </c>
      <c r="C9" s="23">
        <v>3315</v>
      </c>
      <c r="D9" s="23">
        <v>6351</v>
      </c>
      <c r="E9" s="23">
        <v>63</v>
      </c>
      <c r="F9" s="23">
        <v>13</v>
      </c>
      <c r="G9" s="152">
        <v>66013001607</v>
      </c>
      <c r="H9" s="24" t="s">
        <v>295</v>
      </c>
      <c r="I9" s="154" t="s">
        <v>285</v>
      </c>
      <c r="J9" s="23"/>
      <c r="K9" s="23"/>
      <c r="L9" s="104">
        <v>5000</v>
      </c>
      <c r="M9" s="152">
        <v>2018</v>
      </c>
      <c r="N9" s="78">
        <v>0</v>
      </c>
      <c r="O9" s="107">
        <f t="shared" ref="O9:O16" si="0">P9+Q9</f>
        <v>5000</v>
      </c>
      <c r="P9" s="78">
        <v>100</v>
      </c>
      <c r="Q9" s="78">
        <v>4900</v>
      </c>
      <c r="R9" s="78">
        <v>0</v>
      </c>
      <c r="S9" s="30"/>
    </row>
    <row r="10" spans="1:20" s="108" customFormat="1" ht="67.5" customHeight="1" x14ac:dyDescent="0.2">
      <c r="A10" s="23">
        <v>2</v>
      </c>
      <c r="B10" s="23" t="s">
        <v>44</v>
      </c>
      <c r="C10" s="23">
        <v>3315</v>
      </c>
      <c r="D10" s="23">
        <v>5331</v>
      </c>
      <c r="E10" s="23">
        <v>53</v>
      </c>
      <c r="F10" s="23">
        <v>13</v>
      </c>
      <c r="G10" s="152">
        <v>33013001606</v>
      </c>
      <c r="H10" s="24" t="s">
        <v>296</v>
      </c>
      <c r="I10" s="154" t="s">
        <v>287</v>
      </c>
      <c r="J10" s="23"/>
      <c r="K10" s="23"/>
      <c r="L10" s="104">
        <v>1000</v>
      </c>
      <c r="M10" s="152">
        <v>2018</v>
      </c>
      <c r="N10" s="78">
        <v>0</v>
      </c>
      <c r="O10" s="107">
        <f t="shared" si="0"/>
        <v>1000</v>
      </c>
      <c r="P10" s="78">
        <v>0</v>
      </c>
      <c r="Q10" s="78">
        <v>1000</v>
      </c>
      <c r="R10" s="78">
        <v>0</v>
      </c>
      <c r="S10" s="30"/>
    </row>
    <row r="11" spans="1:20" s="108" customFormat="1" ht="67.5" customHeight="1" x14ac:dyDescent="0.2">
      <c r="A11" s="23">
        <v>3</v>
      </c>
      <c r="B11" s="23" t="s">
        <v>44</v>
      </c>
      <c r="C11" s="23">
        <v>3315</v>
      </c>
      <c r="D11" s="23">
        <v>6351</v>
      </c>
      <c r="E11" s="23">
        <v>63</v>
      </c>
      <c r="F11" s="23">
        <v>13</v>
      </c>
      <c r="G11" s="152">
        <v>66013001606</v>
      </c>
      <c r="H11" s="24" t="s">
        <v>297</v>
      </c>
      <c r="I11" s="154" t="s">
        <v>288</v>
      </c>
      <c r="J11" s="23"/>
      <c r="K11" s="23"/>
      <c r="L11" s="104">
        <v>305</v>
      </c>
      <c r="M11" s="152">
        <v>2018</v>
      </c>
      <c r="N11" s="78">
        <v>0</v>
      </c>
      <c r="O11" s="107">
        <f t="shared" si="0"/>
        <v>305</v>
      </c>
      <c r="P11" s="78">
        <v>0</v>
      </c>
      <c r="Q11" s="78">
        <v>305</v>
      </c>
      <c r="R11" s="78">
        <v>0</v>
      </c>
      <c r="S11" s="30"/>
    </row>
    <row r="12" spans="1:20" s="108" customFormat="1" ht="67.5" customHeight="1" x14ac:dyDescent="0.2">
      <c r="A12" s="23">
        <v>4</v>
      </c>
      <c r="B12" s="23" t="s">
        <v>44</v>
      </c>
      <c r="C12" s="23">
        <v>3315</v>
      </c>
      <c r="D12" s="23">
        <v>5331</v>
      </c>
      <c r="E12" s="23">
        <v>53</v>
      </c>
      <c r="F12" s="23">
        <v>13</v>
      </c>
      <c r="G12" s="152">
        <v>33013001604</v>
      </c>
      <c r="H12" s="24" t="s">
        <v>298</v>
      </c>
      <c r="I12" s="154" t="s">
        <v>290</v>
      </c>
      <c r="J12" s="23"/>
      <c r="K12" s="23"/>
      <c r="L12" s="104">
        <v>250</v>
      </c>
      <c r="M12" s="152">
        <v>2018</v>
      </c>
      <c r="N12" s="78">
        <v>0</v>
      </c>
      <c r="O12" s="107">
        <f t="shared" si="0"/>
        <v>250</v>
      </c>
      <c r="P12" s="78">
        <v>0</v>
      </c>
      <c r="Q12" s="78">
        <v>250</v>
      </c>
      <c r="R12" s="78">
        <v>0</v>
      </c>
      <c r="S12" s="30"/>
    </row>
    <row r="13" spans="1:20" s="108" customFormat="1" ht="63.75" x14ac:dyDescent="0.2">
      <c r="A13" s="23">
        <v>5</v>
      </c>
      <c r="B13" s="23" t="s">
        <v>39</v>
      </c>
      <c r="C13" s="23">
        <v>3315</v>
      </c>
      <c r="D13" s="23">
        <v>5331</v>
      </c>
      <c r="E13" s="23">
        <v>53</v>
      </c>
      <c r="F13" s="23">
        <v>13</v>
      </c>
      <c r="G13" s="152">
        <v>33013001603</v>
      </c>
      <c r="H13" s="24" t="s">
        <v>299</v>
      </c>
      <c r="I13" s="154" t="s">
        <v>291</v>
      </c>
      <c r="J13" s="23"/>
      <c r="K13" s="23"/>
      <c r="L13" s="104">
        <v>238</v>
      </c>
      <c r="M13" s="152">
        <v>0</v>
      </c>
      <c r="N13" s="78">
        <v>0</v>
      </c>
      <c r="O13" s="107">
        <f t="shared" si="0"/>
        <v>238</v>
      </c>
      <c r="P13" s="78">
        <v>0</v>
      </c>
      <c r="Q13" s="78">
        <v>238</v>
      </c>
      <c r="R13" s="78">
        <v>0</v>
      </c>
      <c r="S13" s="30"/>
    </row>
    <row r="14" spans="1:20" s="108" customFormat="1" ht="67.5" customHeight="1" x14ac:dyDescent="0.2">
      <c r="A14" s="23">
        <v>6</v>
      </c>
      <c r="B14" s="23" t="s">
        <v>39</v>
      </c>
      <c r="C14" s="23">
        <v>3315</v>
      </c>
      <c r="D14" s="23">
        <v>5331</v>
      </c>
      <c r="E14" s="23">
        <v>53</v>
      </c>
      <c r="F14" s="23">
        <v>13</v>
      </c>
      <c r="G14" s="152">
        <v>33013001608</v>
      </c>
      <c r="H14" s="24" t="s">
        <v>300</v>
      </c>
      <c r="I14" s="154" t="s">
        <v>292</v>
      </c>
      <c r="J14" s="23"/>
      <c r="K14" s="23"/>
      <c r="L14" s="104">
        <v>400</v>
      </c>
      <c r="M14" s="152">
        <v>2018</v>
      </c>
      <c r="N14" s="78">
        <v>0</v>
      </c>
      <c r="O14" s="107">
        <f t="shared" si="0"/>
        <v>400</v>
      </c>
      <c r="P14" s="78">
        <v>0</v>
      </c>
      <c r="Q14" s="78">
        <v>400</v>
      </c>
      <c r="R14" s="78">
        <v>0</v>
      </c>
      <c r="S14" s="30"/>
    </row>
    <row r="15" spans="1:20" s="108" customFormat="1" ht="76.5" x14ac:dyDescent="0.2">
      <c r="A15" s="23">
        <v>7</v>
      </c>
      <c r="B15" s="23" t="s">
        <v>53</v>
      </c>
      <c r="C15" s="23">
        <v>3315</v>
      </c>
      <c r="D15" s="23">
        <v>5331</v>
      </c>
      <c r="E15" s="23">
        <v>53</v>
      </c>
      <c r="F15" s="23">
        <v>13</v>
      </c>
      <c r="G15" s="152">
        <v>33013001607</v>
      </c>
      <c r="H15" s="24" t="s">
        <v>301</v>
      </c>
      <c r="I15" s="154" t="s">
        <v>293</v>
      </c>
      <c r="J15" s="23"/>
      <c r="K15" s="23"/>
      <c r="L15" s="104">
        <v>250</v>
      </c>
      <c r="M15" s="152">
        <v>2018</v>
      </c>
      <c r="N15" s="78">
        <v>0</v>
      </c>
      <c r="O15" s="107">
        <f t="shared" si="0"/>
        <v>150</v>
      </c>
      <c r="P15" s="78">
        <v>0</v>
      </c>
      <c r="Q15" s="78">
        <v>150</v>
      </c>
      <c r="R15" s="78">
        <v>0</v>
      </c>
      <c r="S15" s="178" t="s">
        <v>303</v>
      </c>
    </row>
    <row r="16" spans="1:20" s="108" customFormat="1" ht="67.5" customHeight="1" x14ac:dyDescent="0.2">
      <c r="A16" s="23">
        <v>8</v>
      </c>
      <c r="B16" s="23" t="s">
        <v>39</v>
      </c>
      <c r="C16" s="23">
        <v>3315</v>
      </c>
      <c r="D16" s="23">
        <v>6351</v>
      </c>
      <c r="E16" s="23">
        <v>63</v>
      </c>
      <c r="F16" s="23">
        <v>13</v>
      </c>
      <c r="G16" s="152">
        <v>66013001602</v>
      </c>
      <c r="H16" s="24" t="s">
        <v>302</v>
      </c>
      <c r="I16" s="157" t="s">
        <v>294</v>
      </c>
      <c r="J16" s="23"/>
      <c r="K16" s="23"/>
      <c r="L16" s="104">
        <v>450</v>
      </c>
      <c r="M16" s="152">
        <v>2018</v>
      </c>
      <c r="N16" s="78">
        <v>0</v>
      </c>
      <c r="O16" s="107">
        <f t="shared" si="0"/>
        <v>450</v>
      </c>
      <c r="P16" s="78">
        <v>0</v>
      </c>
      <c r="Q16" s="78">
        <v>450</v>
      </c>
      <c r="R16" s="78">
        <v>0</v>
      </c>
      <c r="S16" s="30"/>
    </row>
    <row r="17" spans="1:20" s="62" customFormat="1" ht="23.45" customHeight="1" x14ac:dyDescent="0.2">
      <c r="A17" s="150" t="s">
        <v>94</v>
      </c>
      <c r="B17" s="151"/>
      <c r="C17" s="151"/>
      <c r="D17" s="151"/>
      <c r="E17" s="213"/>
      <c r="F17" s="151"/>
      <c r="G17" s="151"/>
      <c r="H17" s="151"/>
      <c r="I17" s="213"/>
      <c r="J17" s="151"/>
      <c r="K17" s="151"/>
      <c r="L17" s="71">
        <f>SUM(L18:L27)</f>
        <v>3448</v>
      </c>
      <c r="M17" s="71"/>
      <c r="N17" s="71">
        <f>SUM(N18:N27)</f>
        <v>0</v>
      </c>
      <c r="O17" s="71">
        <f>SUM(O18:O27)</f>
        <v>3448</v>
      </c>
      <c r="P17" s="71">
        <f>SUM(P18:P27)</f>
        <v>0</v>
      </c>
      <c r="Q17" s="71">
        <f>SUM(Q18:Q27)</f>
        <v>3448</v>
      </c>
      <c r="R17" s="71">
        <f>SUM(R18:R27)</f>
        <v>0</v>
      </c>
      <c r="S17" s="21"/>
    </row>
    <row r="18" spans="1:20" s="108" customFormat="1" ht="67.5" customHeight="1" x14ac:dyDescent="0.2">
      <c r="A18" s="23">
        <v>1</v>
      </c>
      <c r="B18" s="23" t="s">
        <v>39</v>
      </c>
      <c r="C18" s="23">
        <v>3314</v>
      </c>
      <c r="D18" s="23">
        <v>6351</v>
      </c>
      <c r="E18" s="23">
        <v>63</v>
      </c>
      <c r="F18" s="23">
        <v>13</v>
      </c>
      <c r="G18" s="152">
        <v>66013001601</v>
      </c>
      <c r="H18" s="24" t="s">
        <v>309</v>
      </c>
      <c r="I18" s="154" t="s">
        <v>760</v>
      </c>
      <c r="J18" s="23"/>
      <c r="K18" s="23"/>
      <c r="L18" s="104">
        <v>1020</v>
      </c>
      <c r="M18" s="153">
        <v>2018</v>
      </c>
      <c r="N18" s="78">
        <v>0</v>
      </c>
      <c r="O18" s="107">
        <f t="shared" ref="O18:O24" si="1">P18+Q18</f>
        <v>1020</v>
      </c>
      <c r="P18" s="78">
        <v>0</v>
      </c>
      <c r="Q18" s="78">
        <v>1020</v>
      </c>
      <c r="R18" s="78">
        <v>0</v>
      </c>
      <c r="S18" s="30"/>
    </row>
    <row r="19" spans="1:20" s="108" customFormat="1" ht="67.5" customHeight="1" x14ac:dyDescent="0.2">
      <c r="A19" s="23">
        <v>2</v>
      </c>
      <c r="B19" s="23" t="s">
        <v>44</v>
      </c>
      <c r="C19" s="23">
        <v>3315</v>
      </c>
      <c r="D19" s="23">
        <v>6351</v>
      </c>
      <c r="E19" s="23">
        <v>63</v>
      </c>
      <c r="F19" s="23">
        <v>13</v>
      </c>
      <c r="G19" s="152">
        <v>66013001606</v>
      </c>
      <c r="H19" s="24" t="s">
        <v>310</v>
      </c>
      <c r="I19" s="154" t="s">
        <v>286</v>
      </c>
      <c r="J19" s="23"/>
      <c r="K19" s="23"/>
      <c r="L19" s="104">
        <v>284</v>
      </c>
      <c r="M19" s="153">
        <v>2018</v>
      </c>
      <c r="N19" s="78">
        <v>0</v>
      </c>
      <c r="O19" s="107">
        <f t="shared" si="1"/>
        <v>284</v>
      </c>
      <c r="P19" s="78">
        <v>0</v>
      </c>
      <c r="Q19" s="78">
        <v>284</v>
      </c>
      <c r="R19" s="78">
        <v>0</v>
      </c>
      <c r="S19" s="30"/>
    </row>
    <row r="20" spans="1:20" s="108" customFormat="1" ht="67.5" customHeight="1" x14ac:dyDescent="0.2">
      <c r="A20" s="23">
        <v>3</v>
      </c>
      <c r="B20" s="23" t="s">
        <v>39</v>
      </c>
      <c r="C20" s="23">
        <v>3315</v>
      </c>
      <c r="D20" s="23">
        <v>6351</v>
      </c>
      <c r="E20" s="23">
        <v>63</v>
      </c>
      <c r="F20" s="23">
        <v>13</v>
      </c>
      <c r="G20" s="152">
        <v>66013001602</v>
      </c>
      <c r="H20" s="24" t="s">
        <v>311</v>
      </c>
      <c r="I20" s="154" t="s">
        <v>289</v>
      </c>
      <c r="J20" s="23"/>
      <c r="K20" s="23"/>
      <c r="L20" s="104">
        <v>230</v>
      </c>
      <c r="M20" s="153">
        <v>2018</v>
      </c>
      <c r="N20" s="78">
        <v>0</v>
      </c>
      <c r="O20" s="107">
        <f t="shared" si="1"/>
        <v>230</v>
      </c>
      <c r="P20" s="78">
        <v>0</v>
      </c>
      <c r="Q20" s="78">
        <v>230</v>
      </c>
      <c r="R20" s="78">
        <v>0</v>
      </c>
      <c r="S20" s="30" t="s">
        <v>317</v>
      </c>
    </row>
    <row r="21" spans="1:20" s="108" customFormat="1" ht="67.5" customHeight="1" x14ac:dyDescent="0.2">
      <c r="A21" s="23">
        <v>4</v>
      </c>
      <c r="B21" s="23" t="s">
        <v>39</v>
      </c>
      <c r="C21" s="23">
        <v>3315</v>
      </c>
      <c r="D21" s="23">
        <v>6351</v>
      </c>
      <c r="E21" s="23">
        <v>63</v>
      </c>
      <c r="F21" s="23">
        <v>13</v>
      </c>
      <c r="G21" s="152">
        <v>66013001602</v>
      </c>
      <c r="H21" s="24" t="s">
        <v>312</v>
      </c>
      <c r="I21" s="154" t="s">
        <v>304</v>
      </c>
      <c r="J21" s="23"/>
      <c r="K21" s="23"/>
      <c r="L21" s="104">
        <v>770</v>
      </c>
      <c r="M21" s="153">
        <v>2018</v>
      </c>
      <c r="N21" s="78">
        <v>0</v>
      </c>
      <c r="O21" s="107">
        <f t="shared" si="1"/>
        <v>770</v>
      </c>
      <c r="P21" s="78">
        <v>0</v>
      </c>
      <c r="Q21" s="78">
        <v>770</v>
      </c>
      <c r="R21" s="78">
        <v>0</v>
      </c>
      <c r="S21" s="30"/>
    </row>
    <row r="22" spans="1:20" s="108" customFormat="1" ht="67.5" customHeight="1" x14ac:dyDescent="0.2">
      <c r="A22" s="23">
        <v>5</v>
      </c>
      <c r="B22" s="23" t="s">
        <v>39</v>
      </c>
      <c r="C22" s="23">
        <v>3315</v>
      </c>
      <c r="D22" s="23">
        <v>6351</v>
      </c>
      <c r="E22" s="23">
        <v>63</v>
      </c>
      <c r="F22" s="23">
        <v>13</v>
      </c>
      <c r="G22" s="152">
        <v>66013001606</v>
      </c>
      <c r="H22" s="24" t="s">
        <v>314</v>
      </c>
      <c r="I22" s="154" t="s">
        <v>306</v>
      </c>
      <c r="J22" s="23"/>
      <c r="K22" s="23"/>
      <c r="L22" s="104">
        <v>184</v>
      </c>
      <c r="M22" s="153">
        <v>2018</v>
      </c>
      <c r="N22" s="78">
        <v>0</v>
      </c>
      <c r="O22" s="107">
        <f t="shared" si="1"/>
        <v>184</v>
      </c>
      <c r="P22" s="78">
        <v>0</v>
      </c>
      <c r="Q22" s="78">
        <v>184</v>
      </c>
      <c r="R22" s="78">
        <v>0</v>
      </c>
      <c r="S22" s="30"/>
    </row>
    <row r="23" spans="1:20" s="108" customFormat="1" ht="75.75" customHeight="1" x14ac:dyDescent="0.2">
      <c r="A23" s="23">
        <v>6</v>
      </c>
      <c r="B23" s="23" t="s">
        <v>39</v>
      </c>
      <c r="C23" s="23">
        <v>3315</v>
      </c>
      <c r="D23" s="23">
        <v>6351</v>
      </c>
      <c r="E23" s="23">
        <v>63</v>
      </c>
      <c r="F23" s="23">
        <v>13</v>
      </c>
      <c r="G23" s="152">
        <v>66013001608</v>
      </c>
      <c r="H23" s="24" t="s">
        <v>315</v>
      </c>
      <c r="I23" s="154" t="s">
        <v>307</v>
      </c>
      <c r="J23" s="23"/>
      <c r="K23" s="23"/>
      <c r="L23" s="104">
        <v>300</v>
      </c>
      <c r="M23" s="153">
        <v>2018</v>
      </c>
      <c r="N23" s="78">
        <v>0</v>
      </c>
      <c r="O23" s="107">
        <f t="shared" si="1"/>
        <v>300</v>
      </c>
      <c r="P23" s="78">
        <v>0</v>
      </c>
      <c r="Q23" s="78">
        <v>300</v>
      </c>
      <c r="R23" s="78">
        <v>0</v>
      </c>
      <c r="S23" s="30"/>
    </row>
    <row r="24" spans="1:20" s="108" customFormat="1" ht="135" x14ac:dyDescent="0.2">
      <c r="A24" s="23">
        <v>7</v>
      </c>
      <c r="B24" s="23" t="s">
        <v>39</v>
      </c>
      <c r="C24" s="23">
        <v>3315</v>
      </c>
      <c r="D24" s="23">
        <v>6351</v>
      </c>
      <c r="E24" s="23">
        <v>63</v>
      </c>
      <c r="F24" s="23">
        <v>13</v>
      </c>
      <c r="G24" s="152">
        <v>66013001602</v>
      </c>
      <c r="H24" s="24" t="s">
        <v>316</v>
      </c>
      <c r="I24" s="179" t="s">
        <v>308</v>
      </c>
      <c r="J24" s="23"/>
      <c r="K24" s="23"/>
      <c r="L24" s="104">
        <v>660</v>
      </c>
      <c r="M24" s="153">
        <v>2018</v>
      </c>
      <c r="N24" s="78">
        <v>0</v>
      </c>
      <c r="O24" s="107">
        <f t="shared" si="1"/>
        <v>660</v>
      </c>
      <c r="P24" s="78">
        <v>0</v>
      </c>
      <c r="Q24" s="78">
        <v>660</v>
      </c>
      <c r="R24" s="78">
        <v>0</v>
      </c>
      <c r="S24" s="178" t="s">
        <v>318</v>
      </c>
    </row>
    <row r="25" spans="1:20" s="108" customFormat="1" ht="67.5" hidden="1" customHeight="1" x14ac:dyDescent="0.2">
      <c r="A25" s="23"/>
      <c r="B25" s="23"/>
      <c r="C25" s="23"/>
      <c r="D25" s="23"/>
      <c r="E25" s="23"/>
      <c r="F25" s="23"/>
      <c r="G25" s="152"/>
      <c r="H25" s="24"/>
      <c r="I25" s="25"/>
      <c r="J25" s="23"/>
      <c r="K25" s="23"/>
      <c r="L25" s="104"/>
      <c r="M25" s="153"/>
      <c r="N25" s="106"/>
      <c r="O25" s="107"/>
      <c r="P25" s="106"/>
      <c r="Q25" s="104"/>
      <c r="R25" s="104"/>
      <c r="S25" s="30"/>
    </row>
    <row r="26" spans="1:20" s="108" customFormat="1" ht="67.5" hidden="1" customHeight="1" x14ac:dyDescent="0.2">
      <c r="A26" s="23"/>
      <c r="B26" s="23"/>
      <c r="C26" s="23"/>
      <c r="D26" s="23"/>
      <c r="E26" s="23"/>
      <c r="F26" s="23"/>
      <c r="G26" s="152"/>
      <c r="H26" s="24"/>
      <c r="I26" s="25"/>
      <c r="J26" s="23"/>
      <c r="K26" s="23"/>
      <c r="L26" s="104"/>
      <c r="M26" s="153"/>
      <c r="N26" s="106"/>
      <c r="O26" s="107"/>
      <c r="P26" s="106"/>
      <c r="Q26" s="104"/>
      <c r="R26" s="104"/>
      <c r="S26" s="30"/>
    </row>
    <row r="27" spans="1:20" s="108" customFormat="1" ht="67.5" hidden="1" customHeight="1" x14ac:dyDescent="0.2">
      <c r="A27" s="23"/>
      <c r="B27" s="23"/>
      <c r="C27" s="23"/>
      <c r="D27" s="23"/>
      <c r="E27" s="23"/>
      <c r="F27" s="23"/>
      <c r="G27" s="152"/>
      <c r="H27" s="24"/>
      <c r="I27" s="25"/>
      <c r="J27" s="23"/>
      <c r="K27" s="23"/>
      <c r="L27" s="104"/>
      <c r="M27" s="153"/>
      <c r="N27" s="106"/>
      <c r="O27" s="107"/>
      <c r="P27" s="106"/>
      <c r="Q27" s="104"/>
      <c r="R27" s="104"/>
      <c r="S27" s="30"/>
    </row>
    <row r="28" spans="1:20" ht="35.25" customHeight="1" x14ac:dyDescent="0.2">
      <c r="A28" s="109" t="s">
        <v>584</v>
      </c>
      <c r="B28" s="110"/>
      <c r="C28" s="110"/>
      <c r="D28" s="110"/>
      <c r="E28" s="110"/>
      <c r="F28" s="110"/>
      <c r="G28" s="110"/>
      <c r="H28" s="110"/>
      <c r="I28" s="110"/>
      <c r="J28" s="110"/>
      <c r="K28" s="110"/>
      <c r="L28" s="31">
        <f>+L8+L17</f>
        <v>11341</v>
      </c>
      <c r="M28" s="31"/>
      <c r="N28" s="31">
        <f>+N8+N17</f>
        <v>0</v>
      </c>
      <c r="O28" s="31">
        <f>+O8+O17</f>
        <v>11241</v>
      </c>
      <c r="P28" s="31">
        <f>+P8+P17</f>
        <v>100</v>
      </c>
      <c r="Q28" s="31">
        <f>+Q8+Q17</f>
        <v>11141</v>
      </c>
      <c r="R28" s="31">
        <f>+R8+R17</f>
        <v>0</v>
      </c>
      <c r="S28" s="33"/>
    </row>
    <row r="29" spans="1:20" s="6" customFormat="1" x14ac:dyDescent="0.2">
      <c r="A29" s="5"/>
      <c r="B29" s="5"/>
      <c r="C29" s="5"/>
      <c r="D29" s="5"/>
      <c r="E29" s="5"/>
      <c r="F29" s="5"/>
      <c r="G29" s="5"/>
      <c r="H29" s="34"/>
      <c r="I29" s="5"/>
      <c r="J29" s="35"/>
      <c r="K29" s="36"/>
      <c r="L29" s="37"/>
      <c r="M29" s="38"/>
      <c r="N29" s="38"/>
      <c r="S29" s="39"/>
      <c r="T29" s="10"/>
    </row>
    <row r="30" spans="1:20" s="6" customFormat="1" x14ac:dyDescent="0.2">
      <c r="A30" s="5"/>
      <c r="B30" s="5"/>
      <c r="C30" s="5"/>
      <c r="D30" s="5"/>
      <c r="E30" s="5"/>
      <c r="F30" s="5"/>
      <c r="G30" s="5"/>
      <c r="H30" s="5"/>
      <c r="I30" s="5"/>
      <c r="J30" s="40"/>
      <c r="K30" s="41"/>
      <c r="L30" s="42"/>
      <c r="S30" s="39"/>
      <c r="T30" s="10"/>
    </row>
    <row r="31" spans="1:20" s="6" customFormat="1" x14ac:dyDescent="0.2">
      <c r="A31" s="5"/>
      <c r="B31" s="5"/>
      <c r="C31" s="5"/>
      <c r="D31" s="5"/>
      <c r="E31" s="5"/>
      <c r="F31" s="5"/>
      <c r="G31" s="5"/>
      <c r="H31" s="5"/>
      <c r="I31" s="5"/>
      <c r="J31" s="40"/>
      <c r="K31" s="41"/>
      <c r="L31" s="42"/>
      <c r="S31" s="39"/>
      <c r="T31" s="10"/>
    </row>
    <row r="32" spans="1:20" s="6" customFormat="1" x14ac:dyDescent="0.2">
      <c r="A32" s="5"/>
      <c r="B32" s="5"/>
      <c r="C32" s="5"/>
      <c r="D32" s="5"/>
      <c r="E32" s="5"/>
      <c r="F32" s="5"/>
      <c r="G32" s="5"/>
      <c r="H32" s="5"/>
      <c r="I32" s="5"/>
      <c r="J32" s="10"/>
      <c r="K32" s="41"/>
      <c r="L32" s="42"/>
      <c r="S32" s="39"/>
      <c r="T32" s="10"/>
    </row>
    <row r="33" spans="1:20" s="6" customFormat="1" x14ac:dyDescent="0.2">
      <c r="A33" s="5"/>
      <c r="B33" s="5"/>
      <c r="C33" s="5"/>
      <c r="D33" s="5"/>
      <c r="E33" s="5"/>
      <c r="F33" s="5"/>
      <c r="G33" s="5"/>
      <c r="H33" s="5"/>
      <c r="I33" s="5"/>
      <c r="J33" s="10"/>
      <c r="K33" s="41"/>
      <c r="L33" s="42"/>
      <c r="S33" s="39"/>
      <c r="T33" s="10"/>
    </row>
    <row r="34" spans="1:20" s="6" customFormat="1" x14ac:dyDescent="0.2">
      <c r="A34" s="5"/>
      <c r="B34" s="5"/>
      <c r="C34" s="5"/>
      <c r="D34" s="5"/>
      <c r="E34" s="5"/>
      <c r="F34" s="5"/>
      <c r="G34" s="5"/>
      <c r="H34" s="5"/>
      <c r="I34" s="5"/>
      <c r="J34" s="10"/>
      <c r="K34" s="41"/>
      <c r="L34" s="42"/>
      <c r="S34" s="39"/>
      <c r="T34" s="10"/>
    </row>
    <row r="35" spans="1:20" s="6" customFormat="1" x14ac:dyDescent="0.2">
      <c r="A35" s="5"/>
      <c r="B35" s="5"/>
      <c r="C35" s="5"/>
      <c r="D35" s="5"/>
      <c r="E35" s="5"/>
      <c r="F35" s="5"/>
      <c r="G35" s="5"/>
      <c r="H35" s="5"/>
      <c r="I35" s="5"/>
      <c r="J35" s="10"/>
      <c r="K35" s="41"/>
      <c r="L35" s="42"/>
      <c r="S35" s="39"/>
      <c r="T35" s="10"/>
    </row>
    <row r="36" spans="1:20" s="6" customFormat="1" x14ac:dyDescent="0.2">
      <c r="A36" s="5"/>
      <c r="B36" s="5"/>
      <c r="C36" s="5"/>
      <c r="D36" s="5"/>
      <c r="E36" s="5"/>
      <c r="F36" s="5"/>
      <c r="G36" s="5"/>
      <c r="H36" s="5"/>
      <c r="I36" s="5"/>
      <c r="J36" s="10"/>
      <c r="K36" s="41"/>
      <c r="L36" s="42"/>
      <c r="S36" s="39"/>
      <c r="T36" s="10"/>
    </row>
    <row r="37" spans="1:20" s="6" customFormat="1" x14ac:dyDescent="0.2">
      <c r="A37" s="5"/>
      <c r="B37" s="5"/>
      <c r="C37" s="5"/>
      <c r="D37" s="5"/>
      <c r="E37" s="5"/>
      <c r="F37" s="5"/>
      <c r="G37" s="5"/>
      <c r="H37" s="5"/>
      <c r="I37" s="5"/>
      <c r="J37" s="10"/>
      <c r="K37" s="41"/>
      <c r="L37" s="42"/>
      <c r="S37" s="39"/>
      <c r="T37" s="10"/>
    </row>
    <row r="38" spans="1:20" s="6" customFormat="1" x14ac:dyDescent="0.2">
      <c r="A38" s="5"/>
      <c r="B38" s="5"/>
      <c r="C38" s="5"/>
      <c r="D38" s="5"/>
      <c r="E38" s="5"/>
      <c r="F38" s="5"/>
      <c r="G38" s="5"/>
      <c r="H38" s="5"/>
      <c r="I38" s="5"/>
      <c r="J38" s="10"/>
      <c r="K38" s="41"/>
      <c r="L38" s="42"/>
      <c r="S38" s="39"/>
      <c r="T38" s="10"/>
    </row>
    <row r="39" spans="1:20" s="6" customFormat="1" x14ac:dyDescent="0.2">
      <c r="A39" s="5"/>
      <c r="B39" s="5"/>
      <c r="C39" s="5"/>
      <c r="D39" s="5"/>
      <c r="E39" s="5"/>
      <c r="F39" s="5"/>
      <c r="G39" s="5"/>
      <c r="H39" s="5"/>
      <c r="I39" s="5"/>
      <c r="J39" s="10"/>
      <c r="K39" s="41"/>
      <c r="L39" s="42"/>
      <c r="S39" s="39"/>
      <c r="T39" s="10"/>
    </row>
    <row r="40" spans="1:20" s="6" customFormat="1" x14ac:dyDescent="0.2">
      <c r="A40" s="5"/>
      <c r="B40" s="5"/>
      <c r="C40" s="5"/>
      <c r="D40" s="5"/>
      <c r="E40" s="5"/>
      <c r="F40" s="5"/>
      <c r="G40" s="5"/>
      <c r="H40" s="5"/>
      <c r="I40" s="5"/>
      <c r="J40" s="10"/>
      <c r="K40" s="41"/>
      <c r="L40" s="42"/>
      <c r="S40" s="39"/>
      <c r="T40" s="10"/>
    </row>
    <row r="41" spans="1:20" s="6" customFormat="1" x14ac:dyDescent="0.2">
      <c r="A41" s="5"/>
      <c r="B41" s="5"/>
      <c r="C41" s="5"/>
      <c r="D41" s="5"/>
      <c r="E41" s="5"/>
      <c r="F41" s="5"/>
      <c r="G41" s="5"/>
      <c r="H41" s="5"/>
      <c r="I41" s="5"/>
      <c r="J41" s="10"/>
      <c r="K41" s="41"/>
      <c r="L41" s="42"/>
      <c r="S41" s="39"/>
      <c r="T41" s="10"/>
    </row>
    <row r="42" spans="1:20" s="6" customFormat="1" x14ac:dyDescent="0.2">
      <c r="A42" s="5"/>
      <c r="B42" s="5"/>
      <c r="C42" s="5"/>
      <c r="D42" s="5"/>
      <c r="E42" s="5"/>
      <c r="F42" s="5"/>
      <c r="G42" s="5"/>
      <c r="H42" s="5"/>
      <c r="I42" s="5"/>
      <c r="J42" s="10"/>
      <c r="K42" s="41"/>
      <c r="L42" s="42"/>
      <c r="S42" s="39"/>
      <c r="T42" s="10"/>
    </row>
    <row r="43" spans="1:20" s="6" customFormat="1" x14ac:dyDescent="0.2">
      <c r="A43" s="5"/>
      <c r="B43" s="5"/>
      <c r="C43" s="5"/>
      <c r="D43" s="5"/>
      <c r="E43" s="5"/>
      <c r="F43" s="5"/>
      <c r="G43" s="5"/>
      <c r="H43" s="5"/>
      <c r="I43" s="5"/>
      <c r="J43" s="10"/>
      <c r="K43" s="41"/>
      <c r="L43" s="42"/>
      <c r="S43" s="39"/>
      <c r="T43" s="10"/>
    </row>
    <row r="44" spans="1:20" s="6" customFormat="1" x14ac:dyDescent="0.2">
      <c r="A44" s="5"/>
      <c r="B44" s="5"/>
      <c r="C44" s="5"/>
      <c r="D44" s="5"/>
      <c r="E44" s="5"/>
      <c r="F44" s="5"/>
      <c r="G44" s="5"/>
      <c r="H44" s="5"/>
      <c r="I44" s="5"/>
      <c r="J44" s="10"/>
      <c r="K44" s="41"/>
      <c r="L44" s="42"/>
      <c r="S44" s="39"/>
      <c r="T44" s="10"/>
    </row>
    <row r="45" spans="1:20" s="6" customFormat="1" x14ac:dyDescent="0.2">
      <c r="A45" s="5"/>
      <c r="B45" s="5"/>
      <c r="C45" s="5"/>
      <c r="D45" s="5"/>
      <c r="E45" s="5"/>
      <c r="F45" s="5"/>
      <c r="G45" s="5"/>
      <c r="H45" s="5"/>
      <c r="I45" s="5"/>
      <c r="J45" s="10"/>
      <c r="K45" s="41"/>
      <c r="L45" s="42"/>
      <c r="S45" s="39"/>
      <c r="T45" s="10"/>
    </row>
    <row r="46" spans="1:20" s="6" customFormat="1" x14ac:dyDescent="0.2">
      <c r="A46" s="5"/>
      <c r="B46" s="5"/>
      <c r="C46" s="5"/>
      <c r="D46" s="5"/>
      <c r="E46" s="5"/>
      <c r="F46" s="5"/>
      <c r="G46" s="5"/>
      <c r="H46" s="5"/>
      <c r="I46" s="5"/>
      <c r="J46" s="10"/>
      <c r="K46" s="41"/>
      <c r="L46" s="42"/>
      <c r="S46" s="39"/>
      <c r="T46" s="10"/>
    </row>
    <row r="47" spans="1:20" s="6" customFormat="1" x14ac:dyDescent="0.2">
      <c r="A47" s="5"/>
      <c r="B47" s="5"/>
      <c r="C47" s="5"/>
      <c r="D47" s="5"/>
      <c r="E47" s="5"/>
      <c r="F47" s="5"/>
      <c r="G47" s="5"/>
      <c r="H47" s="5"/>
      <c r="I47" s="5"/>
      <c r="J47" s="10"/>
      <c r="K47" s="41"/>
      <c r="L47" s="42"/>
      <c r="S47" s="39"/>
      <c r="T47" s="10"/>
    </row>
    <row r="48" spans="1:20" s="6" customFormat="1" x14ac:dyDescent="0.2">
      <c r="A48" s="5"/>
      <c r="B48" s="5"/>
      <c r="C48" s="5"/>
      <c r="D48" s="5"/>
      <c r="E48" s="5"/>
      <c r="F48" s="5"/>
      <c r="G48" s="5"/>
      <c r="H48" s="5"/>
      <c r="I48" s="5"/>
      <c r="J48" s="10"/>
      <c r="K48" s="41"/>
      <c r="L48" s="42"/>
      <c r="S48" s="39"/>
      <c r="T48" s="10"/>
    </row>
    <row r="49" spans="1:20" s="6" customFormat="1" x14ac:dyDescent="0.2">
      <c r="A49" s="5"/>
      <c r="B49" s="5"/>
      <c r="C49" s="5"/>
      <c r="D49" s="5"/>
      <c r="E49" s="5"/>
      <c r="F49" s="5"/>
      <c r="G49" s="5"/>
      <c r="H49" s="5"/>
      <c r="I49" s="5"/>
      <c r="J49" s="10"/>
      <c r="K49" s="5"/>
      <c r="L49" s="42"/>
      <c r="S49" s="39"/>
      <c r="T49" s="10"/>
    </row>
    <row r="50" spans="1:20" s="6" customFormat="1" x14ac:dyDescent="0.2">
      <c r="A50" s="5"/>
      <c r="B50" s="5"/>
      <c r="C50" s="5"/>
      <c r="D50" s="5"/>
      <c r="E50" s="5"/>
      <c r="F50" s="5"/>
      <c r="G50" s="5"/>
      <c r="H50" s="5"/>
      <c r="I50" s="5"/>
      <c r="J50" s="10"/>
      <c r="K50" s="5"/>
      <c r="L50" s="42"/>
      <c r="S50" s="39"/>
      <c r="T50" s="10"/>
    </row>
    <row r="51" spans="1:20" s="6" customFormat="1" x14ac:dyDescent="0.2">
      <c r="A51" s="5"/>
      <c r="B51" s="5"/>
      <c r="C51" s="5"/>
      <c r="D51" s="5"/>
      <c r="E51" s="5"/>
      <c r="F51" s="5"/>
      <c r="G51" s="5"/>
      <c r="H51" s="5"/>
      <c r="I51" s="5"/>
      <c r="J51" s="10"/>
      <c r="K51" s="5"/>
      <c r="L51" s="42"/>
      <c r="S51" s="39"/>
      <c r="T51" s="10"/>
    </row>
    <row r="52" spans="1:20" s="6" customFormat="1" x14ac:dyDescent="0.2">
      <c r="A52" s="5"/>
      <c r="B52" s="5"/>
      <c r="C52" s="5"/>
      <c r="D52" s="5"/>
      <c r="E52" s="5"/>
      <c r="F52" s="5"/>
      <c r="G52" s="5"/>
      <c r="H52" s="5"/>
      <c r="I52" s="5"/>
      <c r="J52" s="10"/>
      <c r="K52" s="5"/>
      <c r="L52" s="42"/>
      <c r="S52" s="39"/>
      <c r="T52" s="10"/>
    </row>
    <row r="53" spans="1:20" s="6" customFormat="1" x14ac:dyDescent="0.2">
      <c r="A53" s="5"/>
      <c r="B53" s="5"/>
      <c r="C53" s="5"/>
      <c r="D53" s="5"/>
      <c r="E53" s="5"/>
      <c r="F53" s="5"/>
      <c r="G53" s="5"/>
      <c r="H53" s="5"/>
      <c r="I53" s="5"/>
      <c r="J53" s="10"/>
      <c r="K53" s="5"/>
      <c r="L53" s="42"/>
      <c r="S53" s="39"/>
      <c r="T53" s="10"/>
    </row>
    <row r="54" spans="1:20" s="6" customFormat="1" x14ac:dyDescent="0.2">
      <c r="A54" s="5"/>
      <c r="B54" s="5"/>
      <c r="C54" s="5"/>
      <c r="D54" s="5"/>
      <c r="E54" s="5"/>
      <c r="F54" s="5"/>
      <c r="G54" s="5"/>
      <c r="H54" s="5"/>
      <c r="I54" s="5"/>
      <c r="J54" s="10"/>
      <c r="K54" s="5"/>
      <c r="L54" s="42"/>
      <c r="S54" s="39"/>
      <c r="T54" s="10"/>
    </row>
    <row r="55" spans="1:20" s="6" customFormat="1" x14ac:dyDescent="0.2">
      <c r="A55" s="5"/>
      <c r="B55" s="5"/>
      <c r="C55" s="5"/>
      <c r="D55" s="5"/>
      <c r="E55" s="5"/>
      <c r="F55" s="5"/>
      <c r="G55" s="5"/>
      <c r="H55" s="5"/>
      <c r="I55" s="5"/>
      <c r="J55" s="10"/>
      <c r="K55" s="5"/>
      <c r="L55" s="42"/>
      <c r="S55" s="39"/>
      <c r="T55" s="10"/>
    </row>
    <row r="56" spans="1:20" s="6" customFormat="1" x14ac:dyDescent="0.2">
      <c r="A56" s="5"/>
      <c r="B56" s="5"/>
      <c r="C56" s="5"/>
      <c r="D56" s="5"/>
      <c r="E56" s="5"/>
      <c r="F56" s="5"/>
      <c r="G56" s="5"/>
      <c r="H56" s="5"/>
      <c r="I56" s="5"/>
      <c r="J56" s="10"/>
      <c r="K56" s="5"/>
      <c r="L56" s="42"/>
      <c r="S56" s="39"/>
      <c r="T56" s="10"/>
    </row>
    <row r="57" spans="1:20" s="6" customFormat="1" x14ac:dyDescent="0.2">
      <c r="A57" s="5"/>
      <c r="B57" s="5"/>
      <c r="C57" s="5"/>
      <c r="D57" s="5"/>
      <c r="E57" s="5"/>
      <c r="F57" s="5"/>
      <c r="G57" s="5"/>
      <c r="H57" s="5"/>
      <c r="I57" s="5"/>
      <c r="J57" s="10"/>
      <c r="K57" s="5"/>
      <c r="L57" s="42"/>
      <c r="S57" s="39"/>
      <c r="T57" s="10"/>
    </row>
    <row r="58" spans="1:20" s="6" customFormat="1" x14ac:dyDescent="0.2">
      <c r="A58" s="5"/>
      <c r="B58" s="5"/>
      <c r="C58" s="5"/>
      <c r="D58" s="5"/>
      <c r="E58" s="5"/>
      <c r="F58" s="5"/>
      <c r="G58" s="5"/>
      <c r="H58" s="5"/>
      <c r="I58" s="5"/>
      <c r="J58" s="10"/>
      <c r="K58" s="5"/>
      <c r="L58" s="42"/>
      <c r="S58" s="39"/>
      <c r="T58" s="10"/>
    </row>
    <row r="59" spans="1:20" s="6" customFormat="1" x14ac:dyDescent="0.2">
      <c r="A59" s="5"/>
      <c r="B59" s="5"/>
      <c r="C59" s="5"/>
      <c r="D59" s="5"/>
      <c r="E59" s="5"/>
      <c r="F59" s="5"/>
      <c r="G59" s="5"/>
      <c r="H59" s="5"/>
      <c r="I59" s="5"/>
      <c r="J59" s="10"/>
      <c r="K59" s="5"/>
      <c r="L59" s="42"/>
      <c r="S59" s="39"/>
      <c r="T59" s="10"/>
    </row>
    <row r="60" spans="1:20" s="6" customFormat="1" x14ac:dyDescent="0.2">
      <c r="A60" s="10"/>
      <c r="B60" s="10"/>
      <c r="C60" s="10"/>
      <c r="D60" s="10"/>
      <c r="E60" s="10"/>
      <c r="F60" s="10"/>
      <c r="G60" s="10"/>
      <c r="H60" s="10"/>
      <c r="I60" s="10"/>
      <c r="J60" s="10"/>
      <c r="K60" s="5"/>
      <c r="L60" s="42"/>
      <c r="S60" s="39"/>
      <c r="T60" s="10"/>
    </row>
    <row r="61" spans="1:20" s="6" customFormat="1" x14ac:dyDescent="0.2">
      <c r="A61" s="10"/>
      <c r="B61" s="10"/>
      <c r="C61" s="10"/>
      <c r="D61" s="10"/>
      <c r="E61" s="10"/>
      <c r="F61" s="10"/>
      <c r="G61" s="10"/>
      <c r="H61" s="10"/>
      <c r="I61" s="10"/>
      <c r="J61" s="10"/>
      <c r="K61" s="5"/>
      <c r="L61" s="42"/>
      <c r="S61" s="39"/>
      <c r="T61" s="10"/>
    </row>
    <row r="62" spans="1:20" s="6" customFormat="1" x14ac:dyDescent="0.2">
      <c r="A62" s="10"/>
      <c r="B62" s="10"/>
      <c r="C62" s="10"/>
      <c r="D62" s="10"/>
      <c r="E62" s="10"/>
      <c r="F62" s="10"/>
      <c r="G62" s="10"/>
      <c r="H62" s="10"/>
      <c r="I62" s="10"/>
      <c r="J62" s="10"/>
      <c r="K62" s="5"/>
      <c r="L62" s="42"/>
      <c r="S62" s="39"/>
      <c r="T62" s="10"/>
    </row>
    <row r="63" spans="1:20" s="6" customFormat="1" x14ac:dyDescent="0.2">
      <c r="A63" s="10"/>
      <c r="B63" s="10"/>
      <c r="C63" s="10"/>
      <c r="D63" s="10"/>
      <c r="E63" s="10"/>
      <c r="F63" s="10"/>
      <c r="G63" s="10"/>
      <c r="H63" s="10"/>
      <c r="I63" s="10"/>
      <c r="J63" s="10"/>
      <c r="K63" s="5"/>
      <c r="L63" s="42"/>
      <c r="S63" s="39"/>
      <c r="T63" s="10"/>
    </row>
    <row r="64" spans="1:20" s="6" customFormat="1" x14ac:dyDescent="0.2">
      <c r="A64" s="10"/>
      <c r="B64" s="10"/>
      <c r="C64" s="10"/>
      <c r="D64" s="10"/>
      <c r="E64" s="10"/>
      <c r="F64" s="10"/>
      <c r="G64" s="10"/>
      <c r="H64" s="10"/>
      <c r="I64" s="10"/>
      <c r="J64" s="10"/>
      <c r="K64" s="5"/>
      <c r="L64" s="42"/>
      <c r="S64" s="39"/>
      <c r="T64" s="10"/>
    </row>
    <row r="65" spans="1:20" s="6" customFormat="1" x14ac:dyDescent="0.2">
      <c r="A65" s="10"/>
      <c r="B65" s="10"/>
      <c r="C65" s="10"/>
      <c r="D65" s="10"/>
      <c r="E65" s="10"/>
      <c r="F65" s="10"/>
      <c r="G65" s="10"/>
      <c r="H65" s="10"/>
      <c r="I65" s="10"/>
      <c r="J65" s="10"/>
      <c r="K65" s="5"/>
      <c r="L65" s="42"/>
      <c r="S65" s="39"/>
      <c r="T65" s="10"/>
    </row>
    <row r="66" spans="1:20" s="6" customFormat="1" x14ac:dyDescent="0.2">
      <c r="A66" s="10"/>
      <c r="B66" s="10"/>
      <c r="C66" s="10"/>
      <c r="D66" s="10"/>
      <c r="E66" s="10"/>
      <c r="F66" s="10"/>
      <c r="G66" s="10"/>
      <c r="H66" s="10"/>
      <c r="I66" s="10"/>
      <c r="J66" s="10"/>
      <c r="K66" s="5"/>
      <c r="L66" s="42"/>
      <c r="S66" s="39"/>
      <c r="T66" s="10"/>
    </row>
    <row r="67" spans="1:20" s="6" customFormat="1" x14ac:dyDescent="0.2">
      <c r="A67" s="10"/>
      <c r="B67" s="10"/>
      <c r="C67" s="10"/>
      <c r="D67" s="10"/>
      <c r="E67" s="10"/>
      <c r="F67" s="10"/>
      <c r="G67" s="10"/>
      <c r="H67" s="10"/>
      <c r="I67" s="10"/>
      <c r="J67" s="10"/>
      <c r="K67" s="5"/>
      <c r="L67" s="42"/>
      <c r="S67" s="39"/>
      <c r="T67" s="10"/>
    </row>
    <row r="68" spans="1:20" s="6" customFormat="1" x14ac:dyDescent="0.2">
      <c r="A68" s="10"/>
      <c r="B68" s="10"/>
      <c r="C68" s="10"/>
      <c r="D68" s="10"/>
      <c r="E68" s="10"/>
      <c r="F68" s="10"/>
      <c r="G68" s="10"/>
      <c r="H68" s="10"/>
      <c r="I68" s="10"/>
      <c r="J68" s="10"/>
      <c r="K68" s="5"/>
      <c r="L68" s="42"/>
      <c r="S68" s="39"/>
      <c r="T68" s="10"/>
    </row>
    <row r="69" spans="1:20" s="6" customFormat="1" x14ac:dyDescent="0.2">
      <c r="A69" s="10"/>
      <c r="B69" s="10"/>
      <c r="C69" s="10"/>
      <c r="D69" s="10"/>
      <c r="E69" s="10"/>
      <c r="F69" s="10"/>
      <c r="G69" s="10"/>
      <c r="H69" s="10"/>
      <c r="I69" s="10"/>
      <c r="J69" s="10"/>
      <c r="K69" s="5"/>
      <c r="L69" s="42"/>
      <c r="S69" s="39"/>
      <c r="T69" s="10"/>
    </row>
    <row r="70" spans="1:20" s="6" customFormat="1" x14ac:dyDescent="0.2">
      <c r="A70" s="10"/>
      <c r="B70" s="10"/>
      <c r="C70" s="10"/>
      <c r="D70" s="10"/>
      <c r="E70" s="10"/>
      <c r="F70" s="10"/>
      <c r="G70" s="10"/>
      <c r="H70" s="10"/>
      <c r="I70" s="10"/>
      <c r="J70" s="10"/>
      <c r="K70" s="5"/>
      <c r="L70" s="42"/>
      <c r="S70" s="39"/>
      <c r="T70" s="10"/>
    </row>
    <row r="71" spans="1:20" s="6" customFormat="1" x14ac:dyDescent="0.2">
      <c r="A71" s="10"/>
      <c r="B71" s="10"/>
      <c r="C71" s="10"/>
      <c r="D71" s="10"/>
      <c r="E71" s="10"/>
      <c r="F71" s="10"/>
      <c r="G71" s="10"/>
      <c r="H71" s="10"/>
      <c r="I71" s="10"/>
      <c r="J71" s="10"/>
      <c r="K71" s="5"/>
      <c r="L71" s="42"/>
      <c r="S71" s="39"/>
      <c r="T71" s="10"/>
    </row>
    <row r="72" spans="1:20" s="6" customFormat="1" x14ac:dyDescent="0.2">
      <c r="A72" s="10"/>
      <c r="B72" s="10"/>
      <c r="C72" s="10"/>
      <c r="D72" s="10"/>
      <c r="E72" s="10"/>
      <c r="F72" s="10"/>
      <c r="G72" s="10"/>
      <c r="H72" s="10"/>
      <c r="I72" s="10"/>
      <c r="J72" s="10"/>
      <c r="K72" s="5"/>
      <c r="L72" s="42"/>
      <c r="S72" s="39"/>
      <c r="T72" s="10"/>
    </row>
    <row r="73" spans="1:20" s="6" customFormat="1" x14ac:dyDescent="0.2">
      <c r="A73" s="10"/>
      <c r="B73" s="10"/>
      <c r="C73" s="10"/>
      <c r="D73" s="10"/>
      <c r="E73" s="10"/>
      <c r="F73" s="10"/>
      <c r="G73" s="10"/>
      <c r="H73" s="10"/>
      <c r="I73" s="10"/>
      <c r="J73" s="10"/>
      <c r="K73" s="5"/>
      <c r="L73" s="42"/>
      <c r="S73" s="39"/>
      <c r="T73" s="10"/>
    </row>
    <row r="74" spans="1:20" s="6" customFormat="1" x14ac:dyDescent="0.2">
      <c r="A74" s="10"/>
      <c r="B74" s="10"/>
      <c r="C74" s="10"/>
      <c r="D74" s="10"/>
      <c r="E74" s="10"/>
      <c r="F74" s="10"/>
      <c r="G74" s="10"/>
      <c r="H74" s="10"/>
      <c r="I74" s="10"/>
      <c r="J74" s="10"/>
      <c r="K74" s="5"/>
      <c r="L74" s="42"/>
      <c r="S74" s="39"/>
      <c r="T74" s="10"/>
    </row>
    <row r="75" spans="1:20" s="6" customFormat="1" x14ac:dyDescent="0.2">
      <c r="A75" s="10"/>
      <c r="B75" s="10"/>
      <c r="C75" s="10"/>
      <c r="D75" s="10"/>
      <c r="E75" s="10"/>
      <c r="F75" s="10"/>
      <c r="G75" s="10"/>
      <c r="H75" s="10"/>
      <c r="I75" s="10"/>
      <c r="J75" s="10"/>
      <c r="K75" s="5"/>
      <c r="L75" s="42"/>
      <c r="S75" s="39"/>
      <c r="T75" s="10"/>
    </row>
    <row r="76" spans="1:20" s="6" customFormat="1" x14ac:dyDescent="0.2">
      <c r="A76" s="10"/>
      <c r="B76" s="10"/>
      <c r="C76" s="10"/>
      <c r="D76" s="10"/>
      <c r="E76" s="10"/>
      <c r="F76" s="10"/>
      <c r="G76" s="10"/>
      <c r="H76" s="10"/>
      <c r="I76" s="10"/>
      <c r="J76" s="10"/>
      <c r="K76" s="5"/>
      <c r="L76" s="42"/>
      <c r="S76" s="39"/>
      <c r="T76" s="10"/>
    </row>
    <row r="77" spans="1:20" s="6" customFormat="1" x14ac:dyDescent="0.2">
      <c r="A77" s="10"/>
      <c r="B77" s="10"/>
      <c r="C77" s="10"/>
      <c r="D77" s="10"/>
      <c r="E77" s="10"/>
      <c r="F77" s="10"/>
      <c r="G77" s="10"/>
      <c r="H77" s="10"/>
      <c r="I77" s="10"/>
      <c r="J77" s="10"/>
      <c r="K77" s="5"/>
      <c r="L77" s="42"/>
      <c r="S77" s="39"/>
      <c r="T77" s="10"/>
    </row>
    <row r="78" spans="1:20" s="6" customFormat="1" x14ac:dyDescent="0.2">
      <c r="A78" s="10"/>
      <c r="B78" s="10"/>
      <c r="C78" s="10"/>
      <c r="D78" s="10"/>
      <c r="E78" s="10"/>
      <c r="F78" s="10"/>
      <c r="G78" s="10"/>
      <c r="H78" s="10"/>
      <c r="I78" s="10"/>
      <c r="J78" s="10"/>
      <c r="K78" s="5"/>
      <c r="L78" s="42"/>
      <c r="S78" s="39"/>
      <c r="T78" s="10"/>
    </row>
    <row r="79" spans="1:20" s="6" customFormat="1" x14ac:dyDescent="0.2">
      <c r="A79" s="10"/>
      <c r="B79" s="10"/>
      <c r="C79" s="10"/>
      <c r="D79" s="10"/>
      <c r="E79" s="10"/>
      <c r="F79" s="10"/>
      <c r="G79" s="10"/>
      <c r="H79" s="10"/>
      <c r="I79" s="10"/>
      <c r="J79" s="10"/>
      <c r="K79" s="5"/>
      <c r="L79" s="42"/>
      <c r="S79" s="39"/>
      <c r="T79" s="10"/>
    </row>
    <row r="80" spans="1:20" s="6" customFormat="1" x14ac:dyDescent="0.2">
      <c r="A80" s="10"/>
      <c r="B80" s="10"/>
      <c r="C80" s="10"/>
      <c r="D80" s="10"/>
      <c r="E80" s="10"/>
      <c r="F80" s="10"/>
      <c r="G80" s="10"/>
      <c r="H80" s="10"/>
      <c r="I80" s="10"/>
      <c r="J80" s="10"/>
      <c r="K80" s="5"/>
      <c r="L80" s="42"/>
      <c r="S80" s="39"/>
      <c r="T80" s="10"/>
    </row>
    <row r="81" spans="1:20" s="6" customFormat="1" x14ac:dyDescent="0.2">
      <c r="A81" s="10"/>
      <c r="B81" s="10"/>
      <c r="C81" s="10"/>
      <c r="D81" s="10"/>
      <c r="E81" s="10"/>
      <c r="F81" s="10"/>
      <c r="G81" s="10"/>
      <c r="H81" s="10"/>
      <c r="I81" s="10"/>
      <c r="J81" s="10"/>
      <c r="K81" s="5"/>
      <c r="L81" s="42"/>
      <c r="S81" s="39"/>
      <c r="T81" s="10"/>
    </row>
    <row r="82" spans="1:20" s="6" customFormat="1" x14ac:dyDescent="0.2">
      <c r="A82" s="10"/>
      <c r="B82" s="10"/>
      <c r="C82" s="10"/>
      <c r="D82" s="10"/>
      <c r="E82" s="10"/>
      <c r="F82" s="10"/>
      <c r="G82" s="10"/>
      <c r="H82" s="10"/>
      <c r="I82" s="10"/>
      <c r="J82" s="10"/>
      <c r="K82" s="5"/>
      <c r="L82" s="42"/>
      <c r="S82" s="39"/>
      <c r="T82" s="10"/>
    </row>
    <row r="83" spans="1:20" s="6" customFormat="1" x14ac:dyDescent="0.2">
      <c r="A83" s="10"/>
      <c r="B83" s="10"/>
      <c r="C83" s="10"/>
      <c r="D83" s="10"/>
      <c r="E83" s="10"/>
      <c r="F83" s="10"/>
      <c r="G83" s="10"/>
      <c r="H83" s="10"/>
      <c r="I83" s="10"/>
      <c r="J83" s="10"/>
      <c r="K83" s="5"/>
      <c r="L83" s="42"/>
      <c r="S83" s="39"/>
      <c r="T83" s="10"/>
    </row>
    <row r="84" spans="1:20" s="6" customFormat="1" x14ac:dyDescent="0.2">
      <c r="A84" s="10"/>
      <c r="B84" s="10"/>
      <c r="C84" s="10"/>
      <c r="D84" s="10"/>
      <c r="E84" s="10"/>
      <c r="F84" s="10"/>
      <c r="G84" s="10"/>
      <c r="H84" s="10"/>
      <c r="I84" s="10"/>
      <c r="J84" s="10"/>
      <c r="K84" s="5"/>
      <c r="L84" s="42"/>
      <c r="S84" s="39"/>
      <c r="T84" s="10"/>
    </row>
    <row r="85" spans="1:20" s="6" customFormat="1" x14ac:dyDescent="0.2">
      <c r="A85" s="10"/>
      <c r="B85" s="10"/>
      <c r="C85" s="10"/>
      <c r="D85" s="10"/>
      <c r="E85" s="10"/>
      <c r="F85" s="10"/>
      <c r="G85" s="10"/>
      <c r="H85" s="10"/>
      <c r="I85" s="10"/>
      <c r="J85" s="10"/>
      <c r="K85" s="5"/>
      <c r="L85" s="42"/>
      <c r="S85" s="39"/>
      <c r="T85" s="10"/>
    </row>
    <row r="86" spans="1:20" s="6" customFormat="1" x14ac:dyDescent="0.2">
      <c r="A86" s="10"/>
      <c r="B86" s="10"/>
      <c r="C86" s="10"/>
      <c r="D86" s="10"/>
      <c r="E86" s="10"/>
      <c r="F86" s="10"/>
      <c r="G86" s="10"/>
      <c r="H86" s="10"/>
      <c r="I86" s="10"/>
      <c r="J86" s="10"/>
      <c r="K86" s="5"/>
      <c r="L86" s="42"/>
      <c r="S86" s="39"/>
      <c r="T86" s="10"/>
    </row>
    <row r="87" spans="1:20" s="6" customFormat="1" x14ac:dyDescent="0.2">
      <c r="A87" s="10"/>
      <c r="B87" s="10"/>
      <c r="C87" s="10"/>
      <c r="D87" s="10"/>
      <c r="E87" s="10"/>
      <c r="F87" s="10"/>
      <c r="G87" s="10"/>
      <c r="H87" s="10"/>
      <c r="I87" s="10"/>
      <c r="J87" s="10"/>
      <c r="K87" s="5"/>
      <c r="L87" s="42"/>
      <c r="S87" s="39"/>
      <c r="T87" s="10"/>
    </row>
    <row r="88" spans="1:20" s="6" customFormat="1" x14ac:dyDescent="0.2">
      <c r="A88" s="10"/>
      <c r="B88" s="10"/>
      <c r="C88" s="10"/>
      <c r="D88" s="10"/>
      <c r="E88" s="10"/>
      <c r="F88" s="10"/>
      <c r="G88" s="10"/>
      <c r="H88" s="10"/>
      <c r="I88" s="10"/>
      <c r="J88" s="10"/>
      <c r="K88" s="5"/>
      <c r="L88" s="42"/>
      <c r="S88" s="39"/>
      <c r="T88" s="10"/>
    </row>
    <row r="89" spans="1:20" s="6" customFormat="1" x14ac:dyDescent="0.2">
      <c r="A89" s="10"/>
      <c r="B89" s="10"/>
      <c r="C89" s="10"/>
      <c r="D89" s="10"/>
      <c r="E89" s="10"/>
      <c r="F89" s="10"/>
      <c r="G89" s="10"/>
      <c r="H89" s="10"/>
      <c r="I89" s="10"/>
      <c r="J89" s="10"/>
      <c r="K89" s="5"/>
      <c r="L89" s="42"/>
      <c r="S89" s="39"/>
      <c r="T89" s="10"/>
    </row>
    <row r="90" spans="1:20" s="6" customFormat="1" x14ac:dyDescent="0.2">
      <c r="A90" s="10"/>
      <c r="B90" s="10"/>
      <c r="C90" s="10"/>
      <c r="D90" s="10"/>
      <c r="E90" s="10"/>
      <c r="F90" s="10"/>
      <c r="G90" s="10"/>
      <c r="H90" s="10"/>
      <c r="I90" s="10"/>
      <c r="J90" s="10"/>
      <c r="K90" s="5"/>
      <c r="L90" s="42"/>
      <c r="S90" s="39"/>
      <c r="T90" s="10"/>
    </row>
    <row r="91" spans="1:20" s="6" customFormat="1" x14ac:dyDescent="0.2">
      <c r="A91" s="10"/>
      <c r="B91" s="10"/>
      <c r="C91" s="10"/>
      <c r="D91" s="10"/>
      <c r="E91" s="10"/>
      <c r="F91" s="10"/>
      <c r="G91" s="10"/>
      <c r="H91" s="10"/>
      <c r="I91" s="10"/>
      <c r="J91" s="10"/>
      <c r="K91" s="5"/>
      <c r="L91" s="42"/>
      <c r="S91" s="39"/>
      <c r="T91" s="10"/>
    </row>
    <row r="92" spans="1:20" s="6" customFormat="1" x14ac:dyDescent="0.2">
      <c r="A92" s="10"/>
      <c r="B92" s="10"/>
      <c r="C92" s="10"/>
      <c r="D92" s="10"/>
      <c r="E92" s="10"/>
      <c r="F92" s="10"/>
      <c r="G92" s="10"/>
      <c r="H92" s="10"/>
      <c r="I92" s="10"/>
      <c r="J92" s="10"/>
      <c r="K92" s="5"/>
      <c r="L92" s="42"/>
      <c r="S92" s="39"/>
      <c r="T92" s="10"/>
    </row>
    <row r="93" spans="1:20" s="6" customFormat="1" x14ac:dyDescent="0.2">
      <c r="A93" s="10"/>
      <c r="B93" s="10"/>
      <c r="C93" s="10"/>
      <c r="D93" s="10"/>
      <c r="E93" s="10"/>
      <c r="F93" s="10"/>
      <c r="G93" s="10"/>
      <c r="H93" s="10"/>
      <c r="I93" s="10"/>
      <c r="J93" s="10"/>
      <c r="K93" s="5"/>
      <c r="L93" s="42"/>
      <c r="S93" s="39"/>
      <c r="T93" s="10"/>
    </row>
    <row r="94" spans="1:20" s="6" customFormat="1" x14ac:dyDescent="0.2">
      <c r="A94" s="10"/>
      <c r="B94" s="10"/>
      <c r="C94" s="10"/>
      <c r="D94" s="10"/>
      <c r="E94" s="10"/>
      <c r="F94" s="10"/>
      <c r="G94" s="10"/>
      <c r="H94" s="10"/>
      <c r="I94" s="10"/>
      <c r="J94" s="10"/>
      <c r="K94" s="5"/>
      <c r="L94" s="42"/>
      <c r="S94" s="39"/>
      <c r="T94" s="10"/>
    </row>
    <row r="95" spans="1:20" s="6" customFormat="1" x14ac:dyDescent="0.2">
      <c r="A95" s="10"/>
      <c r="B95" s="10"/>
      <c r="C95" s="10"/>
      <c r="D95" s="10"/>
      <c r="E95" s="10"/>
      <c r="F95" s="10"/>
      <c r="G95" s="10"/>
      <c r="H95" s="10"/>
      <c r="I95" s="10"/>
      <c r="J95" s="10"/>
      <c r="K95" s="5"/>
      <c r="L95" s="42"/>
      <c r="S95" s="39"/>
      <c r="T95" s="10"/>
    </row>
    <row r="96" spans="1:20" s="6" customFormat="1" x14ac:dyDescent="0.2">
      <c r="A96" s="10"/>
      <c r="B96" s="10"/>
      <c r="C96" s="10"/>
      <c r="D96" s="10"/>
      <c r="E96" s="10"/>
      <c r="F96" s="10"/>
      <c r="G96" s="10"/>
      <c r="H96" s="10"/>
      <c r="I96" s="10"/>
      <c r="J96" s="10"/>
      <c r="K96" s="5"/>
      <c r="L96" s="42"/>
      <c r="S96" s="39"/>
      <c r="T96" s="10"/>
    </row>
    <row r="97" spans="1:20" s="6" customFormat="1" x14ac:dyDescent="0.2">
      <c r="A97" s="10"/>
      <c r="B97" s="10"/>
      <c r="C97" s="10"/>
      <c r="D97" s="10"/>
      <c r="E97" s="10"/>
      <c r="F97" s="10"/>
      <c r="G97" s="10"/>
      <c r="H97" s="10"/>
      <c r="I97" s="10"/>
      <c r="J97" s="10"/>
      <c r="K97" s="5"/>
      <c r="L97" s="42"/>
      <c r="S97" s="39"/>
      <c r="T97" s="10"/>
    </row>
    <row r="98" spans="1:20" s="6" customFormat="1" x14ac:dyDescent="0.2">
      <c r="A98" s="10"/>
      <c r="B98" s="10"/>
      <c r="C98" s="10"/>
      <c r="D98" s="10"/>
      <c r="E98" s="10"/>
      <c r="F98" s="10"/>
      <c r="G98" s="10"/>
      <c r="H98" s="10"/>
      <c r="I98" s="10"/>
      <c r="J98" s="10"/>
      <c r="K98" s="5"/>
      <c r="L98" s="42"/>
      <c r="S98" s="39"/>
      <c r="T98" s="10"/>
    </row>
    <row r="99" spans="1:20" s="6" customFormat="1" x14ac:dyDescent="0.2">
      <c r="A99" s="10"/>
      <c r="B99" s="10"/>
      <c r="C99" s="10"/>
      <c r="D99" s="10"/>
      <c r="E99" s="10"/>
      <c r="F99" s="10"/>
      <c r="G99" s="10"/>
      <c r="H99" s="10"/>
      <c r="I99" s="10"/>
      <c r="J99" s="10"/>
      <c r="K99" s="5"/>
      <c r="L99" s="42"/>
      <c r="S99" s="39"/>
      <c r="T99" s="10"/>
    </row>
    <row r="100" spans="1:20" s="6" customFormat="1" x14ac:dyDescent="0.2">
      <c r="A100" s="10"/>
      <c r="B100" s="10"/>
      <c r="C100" s="10"/>
      <c r="D100" s="10"/>
      <c r="E100" s="10"/>
      <c r="F100" s="10"/>
      <c r="G100" s="10"/>
      <c r="H100" s="10"/>
      <c r="I100" s="10"/>
      <c r="J100" s="10"/>
      <c r="K100" s="5"/>
      <c r="L100" s="42"/>
      <c r="S100" s="39"/>
      <c r="T100" s="10"/>
    </row>
    <row r="101" spans="1:20" s="6" customFormat="1" x14ac:dyDescent="0.2">
      <c r="A101" s="10"/>
      <c r="B101" s="10"/>
      <c r="C101" s="10"/>
      <c r="D101" s="10"/>
      <c r="E101" s="10"/>
      <c r="F101" s="10"/>
      <c r="G101" s="10"/>
      <c r="H101" s="10"/>
      <c r="I101" s="10"/>
      <c r="J101" s="10"/>
      <c r="K101" s="5"/>
      <c r="L101" s="42"/>
      <c r="S101" s="39"/>
      <c r="T101" s="10"/>
    </row>
    <row r="102" spans="1:20" s="6" customFormat="1" x14ac:dyDescent="0.2">
      <c r="A102" s="10"/>
      <c r="B102" s="10"/>
      <c r="C102" s="10"/>
      <c r="D102" s="10"/>
      <c r="E102" s="10"/>
      <c r="F102" s="10"/>
      <c r="G102" s="10"/>
      <c r="H102" s="10"/>
      <c r="I102" s="10"/>
      <c r="J102" s="10"/>
      <c r="K102" s="5"/>
      <c r="L102" s="42"/>
      <c r="S102" s="39"/>
      <c r="T102" s="10"/>
    </row>
    <row r="103" spans="1:20" s="6" customFormat="1" x14ac:dyDescent="0.2">
      <c r="A103" s="10"/>
      <c r="B103" s="10"/>
      <c r="C103" s="10"/>
      <c r="D103" s="10"/>
      <c r="E103" s="10"/>
      <c r="F103" s="10"/>
      <c r="G103" s="10"/>
      <c r="H103" s="10"/>
      <c r="I103" s="10"/>
      <c r="J103" s="10"/>
      <c r="K103" s="5"/>
      <c r="L103" s="42"/>
      <c r="S103" s="39"/>
      <c r="T103" s="10"/>
    </row>
    <row r="104" spans="1:20" s="6" customFormat="1" x14ac:dyDescent="0.2">
      <c r="A104" s="10"/>
      <c r="B104" s="10"/>
      <c r="C104" s="10"/>
      <c r="D104" s="10"/>
      <c r="E104" s="10"/>
      <c r="F104" s="10"/>
      <c r="G104" s="10"/>
      <c r="H104" s="10"/>
      <c r="I104" s="10"/>
      <c r="J104" s="10"/>
      <c r="K104" s="5"/>
      <c r="L104" s="42"/>
      <c r="S104" s="39"/>
      <c r="T104" s="10"/>
    </row>
    <row r="105" spans="1:20" s="6" customFormat="1" x14ac:dyDescent="0.2">
      <c r="A105" s="10"/>
      <c r="B105" s="10"/>
      <c r="C105" s="10"/>
      <c r="D105" s="10"/>
      <c r="E105" s="10"/>
      <c r="F105" s="10"/>
      <c r="G105" s="10"/>
      <c r="H105" s="10"/>
      <c r="I105" s="10"/>
      <c r="J105" s="10"/>
      <c r="K105" s="5"/>
      <c r="L105" s="42"/>
      <c r="S105" s="39"/>
      <c r="T105" s="10"/>
    </row>
    <row r="106" spans="1:20" s="6" customFormat="1" x14ac:dyDescent="0.2">
      <c r="A106" s="10"/>
      <c r="B106" s="10"/>
      <c r="C106" s="10"/>
      <c r="D106" s="10"/>
      <c r="E106" s="10"/>
      <c r="F106" s="10"/>
      <c r="G106" s="10"/>
      <c r="H106" s="10"/>
      <c r="I106" s="10"/>
      <c r="J106" s="10"/>
      <c r="K106" s="5"/>
      <c r="L106" s="42"/>
      <c r="S106" s="39"/>
      <c r="T106" s="10"/>
    </row>
    <row r="107" spans="1:20" s="6" customFormat="1" x14ac:dyDescent="0.2">
      <c r="A107" s="10"/>
      <c r="B107" s="10"/>
      <c r="C107" s="10"/>
      <c r="D107" s="10"/>
      <c r="E107" s="10"/>
      <c r="F107" s="10"/>
      <c r="G107" s="10"/>
      <c r="H107" s="10"/>
      <c r="I107" s="10"/>
      <c r="J107" s="10"/>
      <c r="K107" s="5"/>
      <c r="L107" s="42"/>
      <c r="S107" s="39"/>
      <c r="T107" s="10"/>
    </row>
    <row r="108" spans="1:20" s="6" customFormat="1" x14ac:dyDescent="0.2">
      <c r="A108" s="10"/>
      <c r="B108" s="10"/>
      <c r="C108" s="10"/>
      <c r="D108" s="10"/>
      <c r="E108" s="10"/>
      <c r="F108" s="10"/>
      <c r="G108" s="10"/>
      <c r="H108" s="10"/>
      <c r="I108" s="10"/>
      <c r="J108" s="10"/>
      <c r="K108" s="5"/>
      <c r="L108" s="42"/>
      <c r="S108" s="39"/>
      <c r="T108" s="10"/>
    </row>
    <row r="109" spans="1:20" s="6" customFormat="1" x14ac:dyDescent="0.2">
      <c r="A109" s="10"/>
      <c r="B109" s="10"/>
      <c r="C109" s="10"/>
      <c r="D109" s="10"/>
      <c r="E109" s="10"/>
      <c r="F109" s="10"/>
      <c r="G109" s="10"/>
      <c r="H109" s="10"/>
      <c r="I109" s="10"/>
      <c r="J109" s="10"/>
      <c r="K109" s="5"/>
      <c r="L109" s="42"/>
      <c r="S109" s="39"/>
      <c r="T109" s="10"/>
    </row>
    <row r="110" spans="1:20" s="6" customFormat="1" x14ac:dyDescent="0.2">
      <c r="A110" s="10"/>
      <c r="B110" s="10"/>
      <c r="C110" s="10"/>
      <c r="D110" s="10"/>
      <c r="E110" s="10"/>
      <c r="F110" s="10"/>
      <c r="G110" s="10"/>
      <c r="H110" s="10"/>
      <c r="I110" s="10"/>
      <c r="J110" s="10"/>
      <c r="K110" s="5"/>
      <c r="L110" s="42"/>
      <c r="S110" s="39"/>
      <c r="T110" s="10"/>
    </row>
    <row r="111" spans="1:20" s="6" customFormat="1" x14ac:dyDescent="0.2">
      <c r="A111" s="10"/>
      <c r="B111" s="10"/>
      <c r="C111" s="10"/>
      <c r="D111" s="10"/>
      <c r="E111" s="10"/>
      <c r="F111" s="10"/>
      <c r="G111" s="10"/>
      <c r="H111" s="10"/>
      <c r="I111" s="10"/>
      <c r="J111" s="10"/>
      <c r="K111" s="5"/>
      <c r="L111" s="42"/>
      <c r="S111" s="39"/>
      <c r="T111" s="10"/>
    </row>
  </sheetData>
  <mergeCells count="17">
    <mergeCell ref="G6:G7"/>
    <mergeCell ref="A6:A7"/>
    <mergeCell ref="B6:B7"/>
    <mergeCell ref="C6:C7"/>
    <mergeCell ref="D6:D7"/>
    <mergeCell ref="F6:F7"/>
    <mergeCell ref="E6:E7"/>
    <mergeCell ref="N6:N7"/>
    <mergeCell ref="O6:Q6"/>
    <mergeCell ref="R6:R7"/>
    <mergeCell ref="S6:S7"/>
    <mergeCell ref="H6:H7"/>
    <mergeCell ref="I6:I7"/>
    <mergeCell ref="J6:J7"/>
    <mergeCell ref="K6:K7"/>
    <mergeCell ref="L6:L7"/>
    <mergeCell ref="M6:M7"/>
  </mergeCells>
  <printOptions horizontalCentered="1"/>
  <pageMargins left="0.78740157480314965" right="0.78740157480314965" top="0.6692913385826772" bottom="0.86614173228346458" header="0.27559055118110237" footer="0.39370078740157483"/>
  <pageSetup paperSize="9" scale="50" firstPageNumber="156" fitToHeight="4" orientation="landscape" useFirstPageNumber="1" r:id="rId1"/>
  <headerFooter alignWithMargins="0">
    <oddFooter>&amp;L&amp;"Arial,Kurzíva"Zastupitelstvo Olomouckého kraje 18-12-2017
6. - Rozpočet Olomouckého kraje 2018 - návrh rozpočtu
Příloha č. 5c) Nové opravy a investice hrazené z rozpočtu na rok 2018&amp;R&amp;"Arial,Kurzíva"&amp;12Strana &amp;P (celkem 171)</oddFooter>
  </headerFooter>
  <rowBreaks count="1" manualBreakCount="1">
    <brk id="16" max="1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00"/>
  <sheetViews>
    <sheetView showGridLines="0" view="pageBreakPreview" zoomScale="80" zoomScaleNormal="70" zoomScaleSheetLayoutView="80" workbookViewId="0">
      <pane ySplit="7" topLeftCell="A8" activePane="bottomLeft" state="frozenSplit"/>
      <selection activeCell="P27" sqref="P27"/>
      <selection pane="bottomLeft" activeCell="N29" sqref="N29"/>
    </sheetView>
  </sheetViews>
  <sheetFormatPr defaultColWidth="9.140625" defaultRowHeight="12.75" outlineLevelCol="1" x14ac:dyDescent="0.2"/>
  <cols>
    <col min="1" max="1" width="5.42578125" style="10" customWidth="1"/>
    <col min="2" max="2" width="5.7109375" style="10" hidden="1" customWidth="1"/>
    <col min="3" max="3" width="7.7109375" style="10" hidden="1" customWidth="1" outlineLevel="1"/>
    <col min="4" max="4" width="5.5703125" style="10" hidden="1" customWidth="1" outlineLevel="1"/>
    <col min="5" max="5" width="7" style="10" customWidth="1" outlineLevel="1"/>
    <col min="6" max="6" width="5.5703125" style="10" hidden="1" customWidth="1" outlineLevel="1"/>
    <col min="7" max="7" width="16" style="10" hidden="1" customWidth="1" outlineLevel="1"/>
    <col min="8" max="8" width="50.7109375" style="10" customWidth="1" collapsed="1"/>
    <col min="9" max="9" width="73.7109375" style="10" customWidth="1"/>
    <col min="10" max="10" width="7.140625" style="10" customWidth="1"/>
    <col min="11" max="11" width="14.7109375" style="5" customWidth="1"/>
    <col min="12" max="12" width="20.28515625" style="6" customWidth="1"/>
    <col min="13" max="13" width="13.7109375" style="6" customWidth="1"/>
    <col min="14" max="14" width="12.42578125" style="6" customWidth="1"/>
    <col min="15" max="15" width="14.85546875" style="6" customWidth="1"/>
    <col min="16" max="16" width="13.140625" style="6" customWidth="1"/>
    <col min="17" max="18" width="14.85546875" style="6" customWidth="1"/>
    <col min="19" max="19" width="20.5703125" style="39" hidden="1" customWidth="1"/>
    <col min="20" max="20" width="22.140625" style="10" customWidth="1"/>
    <col min="21" max="16384" width="9.140625" style="10"/>
  </cols>
  <sheetData>
    <row r="1" spans="1:20" ht="18" x14ac:dyDescent="0.25">
      <c r="A1" s="206" t="s">
        <v>606</v>
      </c>
      <c r="B1" s="206"/>
      <c r="C1" s="206"/>
      <c r="D1" s="206"/>
      <c r="E1" s="206"/>
      <c r="F1" s="206"/>
      <c r="G1" s="206"/>
      <c r="H1" s="206"/>
      <c r="I1" s="206"/>
      <c r="J1" s="2"/>
      <c r="M1" s="7"/>
      <c r="N1" s="7"/>
      <c r="P1" s="7"/>
      <c r="Q1" s="7"/>
      <c r="R1" s="7"/>
      <c r="S1" s="8"/>
      <c r="T1" s="9"/>
    </row>
    <row r="2" spans="1:20" ht="15.75" x14ac:dyDescent="0.25">
      <c r="A2" s="207" t="s">
        <v>591</v>
      </c>
      <c r="B2" s="207"/>
      <c r="C2" s="207"/>
      <c r="E2" s="207"/>
      <c r="F2" s="207"/>
      <c r="G2" s="207"/>
      <c r="H2" s="207" t="s">
        <v>97</v>
      </c>
      <c r="I2" s="208" t="s">
        <v>592</v>
      </c>
      <c r="J2" s="14"/>
      <c r="M2" s="15"/>
      <c r="N2" s="15"/>
      <c r="P2" s="15"/>
      <c r="Q2" s="15"/>
      <c r="R2" s="15"/>
      <c r="S2" s="16"/>
      <c r="T2" s="9"/>
    </row>
    <row r="3" spans="1:20" ht="15.75" x14ac:dyDescent="0.25">
      <c r="A3" s="207"/>
      <c r="B3" s="207"/>
      <c r="C3" s="207"/>
      <c r="E3" s="207"/>
      <c r="F3" s="207"/>
      <c r="G3" s="207"/>
      <c r="H3" s="207" t="s">
        <v>27</v>
      </c>
      <c r="I3" s="207"/>
      <c r="J3" s="14"/>
      <c r="M3" s="15"/>
      <c r="N3" s="15"/>
      <c r="P3" s="15"/>
      <c r="Q3" s="15"/>
      <c r="R3" s="15"/>
      <c r="S3" s="16"/>
      <c r="T3" s="9"/>
    </row>
    <row r="4" spans="1:20" ht="17.25" customHeight="1" x14ac:dyDescent="0.2">
      <c r="A4" s="11"/>
      <c r="B4" s="11"/>
      <c r="C4" s="11"/>
      <c r="D4" s="11"/>
      <c r="E4" s="11"/>
      <c r="F4" s="11"/>
      <c r="G4" s="11"/>
      <c r="H4" s="11"/>
      <c r="I4" s="17"/>
      <c r="J4" s="11"/>
      <c r="M4" s="15"/>
      <c r="N4" s="15"/>
      <c r="P4" s="15"/>
      <c r="Q4" s="15"/>
      <c r="R4" s="15" t="s">
        <v>36</v>
      </c>
      <c r="S4" s="16"/>
      <c r="T4" s="9"/>
    </row>
    <row r="5" spans="1:20" ht="25.5" customHeight="1" x14ac:dyDescent="0.2">
      <c r="A5" s="215" t="s">
        <v>274</v>
      </c>
      <c r="B5" s="216"/>
      <c r="C5" s="216"/>
      <c r="D5" s="216"/>
      <c r="E5" s="216"/>
      <c r="F5" s="216"/>
      <c r="G5" s="216"/>
      <c r="H5" s="216"/>
      <c r="I5" s="216"/>
      <c r="J5" s="216"/>
      <c r="K5" s="216"/>
      <c r="L5" s="216"/>
      <c r="M5" s="216"/>
      <c r="N5" s="216"/>
      <c r="O5" s="216"/>
      <c r="P5" s="216"/>
      <c r="Q5" s="216"/>
      <c r="R5" s="217"/>
      <c r="S5" s="18"/>
    </row>
    <row r="6" spans="1:20" ht="25.5" customHeight="1" x14ac:dyDescent="0.2">
      <c r="A6" s="251" t="s">
        <v>0</v>
      </c>
      <c r="B6" s="251" t="s">
        <v>1</v>
      </c>
      <c r="C6" s="242" t="s">
        <v>3</v>
      </c>
      <c r="D6" s="242" t="s">
        <v>4</v>
      </c>
      <c r="E6" s="242" t="s">
        <v>589</v>
      </c>
      <c r="F6" s="242" t="s">
        <v>5</v>
      </c>
      <c r="G6" s="242" t="s">
        <v>2</v>
      </c>
      <c r="H6" s="242" t="s">
        <v>6</v>
      </c>
      <c r="I6" s="249" t="s">
        <v>7</v>
      </c>
      <c r="J6" s="250" t="s">
        <v>8</v>
      </c>
      <c r="K6" s="249" t="s">
        <v>9</v>
      </c>
      <c r="L6" s="249" t="s">
        <v>10</v>
      </c>
      <c r="M6" s="249" t="s">
        <v>11</v>
      </c>
      <c r="N6" s="246" t="s">
        <v>16</v>
      </c>
      <c r="O6" s="247" t="s">
        <v>17</v>
      </c>
      <c r="P6" s="247"/>
      <c r="Q6" s="247"/>
      <c r="R6" s="246" t="s">
        <v>37</v>
      </c>
      <c r="S6" s="252" t="s">
        <v>13</v>
      </c>
    </row>
    <row r="7" spans="1:20" ht="58.7" customHeight="1" x14ac:dyDescent="0.2">
      <c r="A7" s="251"/>
      <c r="B7" s="251"/>
      <c r="C7" s="242"/>
      <c r="D7" s="242"/>
      <c r="E7" s="242"/>
      <c r="F7" s="242"/>
      <c r="G7" s="242"/>
      <c r="H7" s="242"/>
      <c r="I7" s="249"/>
      <c r="J7" s="250"/>
      <c r="K7" s="249"/>
      <c r="L7" s="249"/>
      <c r="M7" s="249"/>
      <c r="N7" s="246"/>
      <c r="O7" s="201" t="s">
        <v>14</v>
      </c>
      <c r="P7" s="201" t="s">
        <v>460</v>
      </c>
      <c r="Q7" s="201" t="s">
        <v>15</v>
      </c>
      <c r="R7" s="246"/>
      <c r="S7" s="252"/>
    </row>
    <row r="8" spans="1:20" s="22" customFormat="1" ht="25.5" hidden="1" customHeight="1" x14ac:dyDescent="0.3">
      <c r="A8" s="101" t="s">
        <v>38</v>
      </c>
      <c r="B8" s="102"/>
      <c r="C8" s="102"/>
      <c r="D8" s="102"/>
      <c r="E8" s="102"/>
      <c r="F8" s="102"/>
      <c r="G8" s="102"/>
      <c r="H8" s="102"/>
      <c r="I8" s="102"/>
      <c r="J8" s="102"/>
      <c r="K8" s="102"/>
      <c r="L8" s="20">
        <f>SUM(L9:L9)</f>
        <v>0</v>
      </c>
      <c r="M8" s="20"/>
      <c r="N8" s="20">
        <f>SUM(N9:N9)</f>
        <v>0</v>
      </c>
      <c r="O8" s="20">
        <f>SUM(O9:O9)</f>
        <v>0</v>
      </c>
      <c r="P8" s="20">
        <f>SUM(P9:P9)</f>
        <v>0</v>
      </c>
      <c r="Q8" s="20">
        <f>SUM(Q9:Q9)</f>
        <v>0</v>
      </c>
      <c r="R8" s="20">
        <f>SUM(R9:R9)</f>
        <v>0</v>
      </c>
      <c r="S8" s="21"/>
    </row>
    <row r="9" spans="1:20" s="108" customFormat="1" ht="67.5" hidden="1" customHeight="1" x14ac:dyDescent="0.2">
      <c r="A9" s="23">
        <v>1</v>
      </c>
      <c r="B9" s="23"/>
      <c r="C9" s="23"/>
      <c r="D9" s="23"/>
      <c r="E9" s="23"/>
      <c r="F9" s="23"/>
      <c r="G9" s="152"/>
      <c r="H9" s="24"/>
      <c r="I9" s="25"/>
      <c r="J9" s="23"/>
      <c r="K9" s="23"/>
      <c r="L9" s="104"/>
      <c r="M9" s="152"/>
      <c r="N9" s="24"/>
      <c r="O9" s="107">
        <f>SUM(P9:Q9)</f>
        <v>0</v>
      </c>
      <c r="P9" s="106"/>
      <c r="Q9" s="104"/>
      <c r="R9" s="104"/>
      <c r="S9" s="30"/>
    </row>
    <row r="10" spans="1:20" s="62" customFormat="1" ht="23.45" customHeight="1" x14ac:dyDescent="0.2">
      <c r="A10" s="150" t="s">
        <v>71</v>
      </c>
      <c r="B10" s="151"/>
      <c r="C10" s="151"/>
      <c r="D10" s="151"/>
      <c r="E10" s="213"/>
      <c r="F10" s="151"/>
      <c r="G10" s="151"/>
      <c r="H10" s="151"/>
      <c r="I10" s="151"/>
      <c r="J10" s="151"/>
      <c r="K10" s="151"/>
      <c r="L10" s="71">
        <f>SUM(L11:L16)</f>
        <v>103918</v>
      </c>
      <c r="M10" s="71"/>
      <c r="N10" s="71">
        <f>SUM(N11:N16)</f>
        <v>618</v>
      </c>
      <c r="O10" s="71">
        <f>SUM(O11:O16)</f>
        <v>400</v>
      </c>
      <c r="P10" s="71">
        <f>SUM(P11:P16)</f>
        <v>0</v>
      </c>
      <c r="Q10" s="71">
        <f>SUM(Q11:Q16)</f>
        <v>400</v>
      </c>
      <c r="R10" s="71">
        <f>SUM(R11:R16)</f>
        <v>102900</v>
      </c>
      <c r="S10" s="21"/>
    </row>
    <row r="11" spans="1:20" s="108" customFormat="1" ht="99" customHeight="1" x14ac:dyDescent="0.2">
      <c r="A11" s="23">
        <v>1</v>
      </c>
      <c r="B11" s="23" t="s">
        <v>39</v>
      </c>
      <c r="C11" s="23">
        <v>3523</v>
      </c>
      <c r="D11" s="23">
        <v>6121</v>
      </c>
      <c r="E11" s="23">
        <v>61</v>
      </c>
      <c r="F11" s="23">
        <v>14</v>
      </c>
      <c r="G11" s="152" t="s">
        <v>276</v>
      </c>
      <c r="H11" s="24" t="s">
        <v>807</v>
      </c>
      <c r="I11" s="25" t="s">
        <v>731</v>
      </c>
      <c r="J11" s="23" t="s">
        <v>129</v>
      </c>
      <c r="K11" s="23" t="s">
        <v>732</v>
      </c>
      <c r="L11" s="104">
        <v>65218</v>
      </c>
      <c r="M11" s="153" t="s">
        <v>151</v>
      </c>
      <c r="N11" s="78">
        <v>618</v>
      </c>
      <c r="O11" s="107">
        <f>P11+Q11</f>
        <v>300</v>
      </c>
      <c r="P11" s="78">
        <v>0</v>
      </c>
      <c r="Q11" s="78">
        <v>300</v>
      </c>
      <c r="R11" s="78">
        <f>L11-O11-N11</f>
        <v>64300</v>
      </c>
      <c r="S11" s="30"/>
    </row>
    <row r="12" spans="1:20" s="108" customFormat="1" ht="84.75" customHeight="1" x14ac:dyDescent="0.2">
      <c r="A12" s="23">
        <v>2</v>
      </c>
      <c r="B12" s="23" t="s">
        <v>39</v>
      </c>
      <c r="C12" s="23">
        <v>3523</v>
      </c>
      <c r="D12" s="23">
        <v>6121</v>
      </c>
      <c r="E12" s="23">
        <v>61</v>
      </c>
      <c r="F12" s="23">
        <v>14</v>
      </c>
      <c r="G12" s="152" t="s">
        <v>276</v>
      </c>
      <c r="H12" s="24" t="s">
        <v>278</v>
      </c>
      <c r="I12" s="25" t="s">
        <v>277</v>
      </c>
      <c r="J12" s="23"/>
      <c r="K12" s="23" t="s">
        <v>135</v>
      </c>
      <c r="L12" s="104">
        <v>38700</v>
      </c>
      <c r="M12" s="153" t="s">
        <v>587</v>
      </c>
      <c r="N12" s="78">
        <v>0</v>
      </c>
      <c r="O12" s="107">
        <f t="shared" ref="O12:O16" si="0">P12+Q12</f>
        <v>100</v>
      </c>
      <c r="P12" s="78">
        <v>0</v>
      </c>
      <c r="Q12" s="78">
        <v>100</v>
      </c>
      <c r="R12" s="78">
        <f t="shared" ref="R12:R16" si="1">L12-O12</f>
        <v>38600</v>
      </c>
      <c r="S12" s="30"/>
    </row>
    <row r="13" spans="1:20" s="108" customFormat="1" ht="67.5" hidden="1" customHeight="1" x14ac:dyDescent="0.2">
      <c r="A13" s="23">
        <v>3</v>
      </c>
      <c r="B13" s="23"/>
      <c r="C13" s="23"/>
      <c r="D13" s="23"/>
      <c r="E13" s="23"/>
      <c r="F13" s="23"/>
      <c r="G13" s="152"/>
      <c r="H13" s="24"/>
      <c r="I13" s="25"/>
      <c r="J13" s="23"/>
      <c r="K13" s="23"/>
      <c r="L13" s="104"/>
      <c r="M13" s="153" t="s">
        <v>151</v>
      </c>
      <c r="N13" s="106"/>
      <c r="O13" s="107">
        <f t="shared" si="0"/>
        <v>0</v>
      </c>
      <c r="P13" s="106"/>
      <c r="Q13" s="104"/>
      <c r="R13" s="104">
        <f t="shared" si="1"/>
        <v>0</v>
      </c>
      <c r="S13" s="30"/>
    </row>
    <row r="14" spans="1:20" s="108" customFormat="1" ht="67.5" hidden="1" customHeight="1" x14ac:dyDescent="0.2">
      <c r="A14" s="23">
        <v>4</v>
      </c>
      <c r="B14" s="23"/>
      <c r="C14" s="23"/>
      <c r="D14" s="23"/>
      <c r="E14" s="23"/>
      <c r="F14" s="23"/>
      <c r="G14" s="152"/>
      <c r="H14" s="24"/>
      <c r="I14" s="25"/>
      <c r="J14" s="23"/>
      <c r="K14" s="23"/>
      <c r="L14" s="104"/>
      <c r="M14" s="153" t="s">
        <v>151</v>
      </c>
      <c r="N14" s="106"/>
      <c r="O14" s="107">
        <f t="shared" si="0"/>
        <v>0</v>
      </c>
      <c r="P14" s="106"/>
      <c r="Q14" s="104"/>
      <c r="R14" s="104">
        <f t="shared" si="1"/>
        <v>0</v>
      </c>
      <c r="S14" s="30"/>
    </row>
    <row r="15" spans="1:20" s="108" customFormat="1" ht="67.5" hidden="1" customHeight="1" x14ac:dyDescent="0.2">
      <c r="A15" s="23">
        <v>5</v>
      </c>
      <c r="B15" s="23"/>
      <c r="C15" s="23"/>
      <c r="D15" s="23"/>
      <c r="E15" s="23"/>
      <c r="F15" s="23"/>
      <c r="G15" s="152"/>
      <c r="H15" s="24"/>
      <c r="I15" s="25"/>
      <c r="J15" s="23"/>
      <c r="K15" s="23"/>
      <c r="L15" s="104"/>
      <c r="M15" s="153" t="s">
        <v>151</v>
      </c>
      <c r="N15" s="106"/>
      <c r="O15" s="107">
        <f t="shared" si="0"/>
        <v>0</v>
      </c>
      <c r="P15" s="106"/>
      <c r="Q15" s="104"/>
      <c r="R15" s="104">
        <f t="shared" si="1"/>
        <v>0</v>
      </c>
      <c r="S15" s="30"/>
    </row>
    <row r="16" spans="1:20" s="108" customFormat="1" ht="67.5" hidden="1" customHeight="1" x14ac:dyDescent="0.2">
      <c r="A16" s="23">
        <v>6</v>
      </c>
      <c r="B16" s="23"/>
      <c r="C16" s="23"/>
      <c r="D16" s="23"/>
      <c r="E16" s="23"/>
      <c r="F16" s="23"/>
      <c r="G16" s="152"/>
      <c r="H16" s="24"/>
      <c r="I16" s="25"/>
      <c r="J16" s="23"/>
      <c r="K16" s="23"/>
      <c r="L16" s="104"/>
      <c r="M16" s="153" t="s">
        <v>151</v>
      </c>
      <c r="N16" s="106"/>
      <c r="O16" s="107">
        <f t="shared" si="0"/>
        <v>0</v>
      </c>
      <c r="P16" s="106"/>
      <c r="Q16" s="104"/>
      <c r="R16" s="104">
        <f t="shared" si="1"/>
        <v>0</v>
      </c>
      <c r="S16" s="30"/>
    </row>
    <row r="17" spans="1:20" ht="35.25" customHeight="1" x14ac:dyDescent="0.2">
      <c r="A17" s="109" t="s">
        <v>275</v>
      </c>
      <c r="B17" s="110"/>
      <c r="C17" s="110"/>
      <c r="D17" s="110"/>
      <c r="E17" s="110"/>
      <c r="F17" s="110"/>
      <c r="G17" s="110"/>
      <c r="H17" s="110"/>
      <c r="I17" s="110"/>
      <c r="J17" s="110"/>
      <c r="K17" s="110"/>
      <c r="L17" s="31">
        <f>+L8+L10</f>
        <v>103918</v>
      </c>
      <c r="M17" s="31"/>
      <c r="N17" s="31">
        <f>+N8+N10</f>
        <v>618</v>
      </c>
      <c r="O17" s="31">
        <f>+O8+O10</f>
        <v>400</v>
      </c>
      <c r="P17" s="31">
        <f>+P8+P10</f>
        <v>0</v>
      </c>
      <c r="Q17" s="31">
        <f>+Q8+Q10</f>
        <v>400</v>
      </c>
      <c r="R17" s="31">
        <f>+R8+R10</f>
        <v>102900</v>
      </c>
      <c r="S17" s="33"/>
    </row>
    <row r="18" spans="1:20" s="6" customFormat="1" x14ac:dyDescent="0.2">
      <c r="A18" s="5"/>
      <c r="B18" s="5"/>
      <c r="C18" s="5"/>
      <c r="D18" s="5"/>
      <c r="E18" s="5"/>
      <c r="F18" s="5"/>
      <c r="G18" s="5"/>
      <c r="H18" s="34"/>
      <c r="I18" s="5"/>
      <c r="J18" s="35"/>
      <c r="K18" s="36"/>
      <c r="L18" s="37"/>
      <c r="M18" s="38"/>
      <c r="N18" s="38"/>
      <c r="S18" s="39"/>
      <c r="T18" s="10"/>
    </row>
    <row r="19" spans="1:20" s="6" customFormat="1" x14ac:dyDescent="0.2">
      <c r="A19" s="5"/>
      <c r="B19" s="5"/>
      <c r="C19" s="5"/>
      <c r="D19" s="5"/>
      <c r="E19" s="5"/>
      <c r="F19" s="5"/>
      <c r="G19" s="5"/>
      <c r="H19" s="5"/>
      <c r="I19" s="5"/>
      <c r="J19" s="40"/>
      <c r="K19" s="41"/>
      <c r="L19" s="42"/>
      <c r="S19" s="39"/>
      <c r="T19" s="10"/>
    </row>
    <row r="20" spans="1:20" s="6" customFormat="1" x14ac:dyDescent="0.2">
      <c r="A20" s="5"/>
      <c r="B20" s="5"/>
      <c r="C20" s="5"/>
      <c r="D20" s="5"/>
      <c r="E20" s="5"/>
      <c r="F20" s="5"/>
      <c r="G20" s="5"/>
      <c r="H20" s="5"/>
      <c r="I20" s="5"/>
      <c r="J20" s="40"/>
      <c r="K20" s="41"/>
      <c r="L20" s="42"/>
      <c r="S20" s="39"/>
      <c r="T20" s="10"/>
    </row>
    <row r="21" spans="1:20" s="6" customFormat="1" x14ac:dyDescent="0.2">
      <c r="A21" s="5"/>
      <c r="B21" s="5"/>
      <c r="C21" s="5"/>
      <c r="D21" s="5"/>
      <c r="E21" s="5"/>
      <c r="F21" s="5"/>
      <c r="G21" s="5"/>
      <c r="H21" s="5"/>
      <c r="I21" s="5"/>
      <c r="J21" s="10"/>
      <c r="K21" s="41"/>
      <c r="L21" s="42"/>
      <c r="S21" s="39"/>
      <c r="T21" s="10"/>
    </row>
    <row r="22" spans="1:20" s="6" customFormat="1" x14ac:dyDescent="0.2">
      <c r="A22" s="5"/>
      <c r="B22" s="5"/>
      <c r="C22" s="5"/>
      <c r="D22" s="5"/>
      <c r="E22" s="5"/>
      <c r="F22" s="5"/>
      <c r="G22" s="5"/>
      <c r="H22" s="5"/>
      <c r="I22" s="5"/>
      <c r="J22" s="10"/>
      <c r="K22" s="41"/>
      <c r="L22" s="42"/>
      <c r="S22" s="39"/>
      <c r="T22" s="10"/>
    </row>
    <row r="23" spans="1:20" s="6" customFormat="1" x14ac:dyDescent="0.2">
      <c r="A23" s="5"/>
      <c r="B23" s="5"/>
      <c r="C23" s="5"/>
      <c r="D23" s="5"/>
      <c r="E23" s="5"/>
      <c r="F23" s="5"/>
      <c r="G23" s="5"/>
      <c r="H23" s="5"/>
      <c r="I23" s="5"/>
      <c r="J23" s="10"/>
      <c r="K23" s="41"/>
      <c r="L23" s="42"/>
      <c r="S23" s="39"/>
      <c r="T23" s="10"/>
    </row>
    <row r="24" spans="1:20" s="6" customFormat="1" x14ac:dyDescent="0.2">
      <c r="A24" s="5"/>
      <c r="B24" s="5"/>
      <c r="C24" s="5"/>
      <c r="D24" s="5"/>
      <c r="E24" s="5"/>
      <c r="F24" s="5"/>
      <c r="G24" s="5"/>
      <c r="H24" s="5"/>
      <c r="I24" s="5"/>
      <c r="J24" s="10"/>
      <c r="K24" s="41"/>
      <c r="L24" s="42"/>
      <c r="S24" s="39"/>
      <c r="T24" s="10"/>
    </row>
    <row r="25" spans="1:20" s="6" customFormat="1" x14ac:dyDescent="0.2">
      <c r="A25" s="5"/>
      <c r="B25" s="5"/>
      <c r="C25" s="5"/>
      <c r="D25" s="5"/>
      <c r="E25" s="5"/>
      <c r="F25" s="5"/>
      <c r="G25" s="5"/>
      <c r="H25" s="5"/>
      <c r="I25" s="5"/>
      <c r="J25" s="10"/>
      <c r="K25" s="41"/>
      <c r="L25" s="42"/>
      <c r="S25" s="39"/>
      <c r="T25" s="10"/>
    </row>
    <row r="26" spans="1:20" s="6" customFormat="1" x14ac:dyDescent="0.2">
      <c r="A26" s="5"/>
      <c r="B26" s="5"/>
      <c r="C26" s="5"/>
      <c r="D26" s="5"/>
      <c r="E26" s="5"/>
      <c r="F26" s="5"/>
      <c r="G26" s="5"/>
      <c r="H26" s="5"/>
      <c r="I26" s="5"/>
      <c r="J26" s="10"/>
      <c r="K26" s="41"/>
      <c r="L26" s="42"/>
      <c r="S26" s="39"/>
      <c r="T26" s="10"/>
    </row>
    <row r="27" spans="1:20" s="6" customFormat="1" x14ac:dyDescent="0.2">
      <c r="A27" s="5"/>
      <c r="B27" s="5"/>
      <c r="C27" s="5"/>
      <c r="D27" s="5"/>
      <c r="E27" s="5"/>
      <c r="F27" s="5"/>
      <c r="G27" s="5"/>
      <c r="H27" s="5"/>
      <c r="I27" s="5"/>
      <c r="J27" s="10"/>
      <c r="K27" s="41"/>
      <c r="L27" s="42"/>
      <c r="S27" s="39"/>
      <c r="T27" s="10"/>
    </row>
    <row r="28" spans="1:20" s="6" customFormat="1" x14ac:dyDescent="0.2">
      <c r="A28" s="5"/>
      <c r="B28" s="5"/>
      <c r="C28" s="5"/>
      <c r="D28" s="5"/>
      <c r="E28" s="5"/>
      <c r="F28" s="5"/>
      <c r="G28" s="5"/>
      <c r="H28" s="5"/>
      <c r="I28" s="5"/>
      <c r="J28" s="10"/>
      <c r="K28" s="41"/>
      <c r="L28" s="42"/>
      <c r="S28" s="39"/>
      <c r="T28" s="10"/>
    </row>
    <row r="29" spans="1:20" s="6" customFormat="1" x14ac:dyDescent="0.2">
      <c r="A29" s="5"/>
      <c r="B29" s="5"/>
      <c r="C29" s="5"/>
      <c r="D29" s="5"/>
      <c r="E29" s="5"/>
      <c r="F29" s="5"/>
      <c r="G29" s="5"/>
      <c r="H29" s="5"/>
      <c r="I29" s="5"/>
      <c r="J29" s="10"/>
      <c r="K29" s="41"/>
      <c r="L29" s="42"/>
      <c r="S29" s="39"/>
      <c r="T29" s="10"/>
    </row>
    <row r="30" spans="1:20" s="6" customFormat="1" x14ac:dyDescent="0.2">
      <c r="A30" s="5"/>
      <c r="B30" s="5"/>
      <c r="C30" s="5"/>
      <c r="D30" s="5"/>
      <c r="E30" s="5"/>
      <c r="F30" s="5"/>
      <c r="G30" s="5"/>
      <c r="H30" s="5"/>
      <c r="I30" s="5"/>
      <c r="J30" s="10"/>
      <c r="K30" s="41"/>
      <c r="L30" s="42"/>
      <c r="S30" s="39"/>
      <c r="T30" s="10"/>
    </row>
    <row r="31" spans="1:20" s="6" customFormat="1" x14ac:dyDescent="0.2">
      <c r="A31" s="5"/>
      <c r="B31" s="5"/>
      <c r="C31" s="5"/>
      <c r="D31" s="5"/>
      <c r="E31" s="5"/>
      <c r="F31" s="5"/>
      <c r="G31" s="5"/>
      <c r="H31" s="5"/>
      <c r="I31" s="5"/>
      <c r="J31" s="10"/>
      <c r="K31" s="41"/>
      <c r="L31" s="42"/>
      <c r="S31" s="39"/>
      <c r="T31" s="10"/>
    </row>
    <row r="32" spans="1:20" s="6" customFormat="1" x14ac:dyDescent="0.2">
      <c r="A32" s="5"/>
      <c r="B32" s="5"/>
      <c r="C32" s="5"/>
      <c r="D32" s="5"/>
      <c r="E32" s="5"/>
      <c r="F32" s="5"/>
      <c r="G32" s="5"/>
      <c r="H32" s="5"/>
      <c r="I32" s="5"/>
      <c r="J32" s="10"/>
      <c r="K32" s="41"/>
      <c r="L32" s="42"/>
      <c r="S32" s="39"/>
      <c r="T32" s="10"/>
    </row>
    <row r="33" spans="1:20" s="6" customFormat="1" x14ac:dyDescent="0.2">
      <c r="A33" s="5"/>
      <c r="B33" s="5"/>
      <c r="C33" s="5"/>
      <c r="D33" s="5"/>
      <c r="E33" s="5"/>
      <c r="F33" s="5"/>
      <c r="G33" s="5"/>
      <c r="H33" s="5"/>
      <c r="I33" s="5"/>
      <c r="J33" s="10"/>
      <c r="K33" s="41"/>
      <c r="L33" s="42"/>
      <c r="S33" s="39"/>
      <c r="T33" s="10"/>
    </row>
    <row r="34" spans="1:20" s="6" customFormat="1" x14ac:dyDescent="0.2">
      <c r="A34" s="5"/>
      <c r="B34" s="5"/>
      <c r="C34" s="5"/>
      <c r="D34" s="5"/>
      <c r="E34" s="5"/>
      <c r="F34" s="5"/>
      <c r="G34" s="5"/>
      <c r="H34" s="5"/>
      <c r="I34" s="5"/>
      <c r="J34" s="10"/>
      <c r="K34" s="41"/>
      <c r="L34" s="42"/>
      <c r="S34" s="39"/>
      <c r="T34" s="10"/>
    </row>
    <row r="35" spans="1:20" s="6" customFormat="1" x14ac:dyDescent="0.2">
      <c r="A35" s="5"/>
      <c r="B35" s="5"/>
      <c r="C35" s="5"/>
      <c r="D35" s="5"/>
      <c r="E35" s="5"/>
      <c r="F35" s="5"/>
      <c r="G35" s="5"/>
      <c r="H35" s="5"/>
      <c r="I35" s="5"/>
      <c r="J35" s="10"/>
      <c r="K35" s="41"/>
      <c r="L35" s="42"/>
      <c r="S35" s="39"/>
      <c r="T35" s="10"/>
    </row>
    <row r="36" spans="1:20" s="6" customFormat="1" x14ac:dyDescent="0.2">
      <c r="A36" s="5"/>
      <c r="B36" s="5"/>
      <c r="C36" s="5"/>
      <c r="D36" s="5"/>
      <c r="E36" s="5"/>
      <c r="F36" s="5"/>
      <c r="G36" s="5"/>
      <c r="H36" s="5"/>
      <c r="I36" s="5"/>
      <c r="J36" s="10"/>
      <c r="K36" s="41"/>
      <c r="L36" s="42"/>
      <c r="S36" s="39"/>
      <c r="T36" s="10"/>
    </row>
    <row r="37" spans="1:20" s="6" customFormat="1" x14ac:dyDescent="0.2">
      <c r="A37" s="5"/>
      <c r="B37" s="5"/>
      <c r="C37" s="5"/>
      <c r="D37" s="5"/>
      <c r="E37" s="5"/>
      <c r="F37" s="5"/>
      <c r="G37" s="5"/>
      <c r="H37" s="5"/>
      <c r="I37" s="5"/>
      <c r="J37" s="10"/>
      <c r="K37" s="41"/>
      <c r="L37" s="42"/>
      <c r="S37" s="39"/>
      <c r="T37" s="10"/>
    </row>
    <row r="38" spans="1:20" s="6" customFormat="1" x14ac:dyDescent="0.2">
      <c r="A38" s="5"/>
      <c r="B38" s="5"/>
      <c r="C38" s="5"/>
      <c r="D38" s="5"/>
      <c r="E38" s="5"/>
      <c r="F38" s="5"/>
      <c r="G38" s="5"/>
      <c r="H38" s="5"/>
      <c r="I38" s="5"/>
      <c r="J38" s="10"/>
      <c r="K38" s="5"/>
      <c r="L38" s="42"/>
      <c r="S38" s="39"/>
      <c r="T38" s="10"/>
    </row>
    <row r="39" spans="1:20" s="6" customFormat="1" x14ac:dyDescent="0.2">
      <c r="A39" s="5"/>
      <c r="B39" s="5"/>
      <c r="C39" s="5"/>
      <c r="D39" s="5"/>
      <c r="E39" s="5"/>
      <c r="F39" s="5"/>
      <c r="G39" s="5"/>
      <c r="H39" s="5"/>
      <c r="I39" s="5"/>
      <c r="J39" s="10"/>
      <c r="K39" s="5"/>
      <c r="L39" s="42"/>
      <c r="S39" s="39"/>
      <c r="T39" s="10"/>
    </row>
    <row r="40" spans="1:20" s="6" customFormat="1" x14ac:dyDescent="0.2">
      <c r="A40" s="5"/>
      <c r="B40" s="5"/>
      <c r="C40" s="5"/>
      <c r="D40" s="5"/>
      <c r="E40" s="5"/>
      <c r="F40" s="5"/>
      <c r="G40" s="5"/>
      <c r="H40" s="5"/>
      <c r="I40" s="5"/>
      <c r="J40" s="10"/>
      <c r="K40" s="5"/>
      <c r="L40" s="42"/>
      <c r="S40" s="39"/>
      <c r="T40" s="10"/>
    </row>
    <row r="41" spans="1:20" s="6" customFormat="1" x14ac:dyDescent="0.2">
      <c r="A41" s="5"/>
      <c r="B41" s="5"/>
      <c r="C41" s="5"/>
      <c r="D41" s="5"/>
      <c r="E41" s="5"/>
      <c r="F41" s="5"/>
      <c r="G41" s="5"/>
      <c r="H41" s="5"/>
      <c r="I41" s="5"/>
      <c r="J41" s="10"/>
      <c r="K41" s="5"/>
      <c r="L41" s="42"/>
      <c r="S41" s="39"/>
      <c r="T41" s="10"/>
    </row>
    <row r="42" spans="1:20" s="6" customFormat="1" x14ac:dyDescent="0.2">
      <c r="A42" s="5"/>
      <c r="B42" s="5"/>
      <c r="C42" s="5"/>
      <c r="D42" s="5"/>
      <c r="E42" s="5"/>
      <c r="F42" s="5"/>
      <c r="G42" s="5"/>
      <c r="H42" s="5"/>
      <c r="I42" s="5"/>
      <c r="J42" s="10"/>
      <c r="K42" s="5"/>
      <c r="L42" s="42"/>
      <c r="S42" s="39"/>
      <c r="T42" s="10"/>
    </row>
    <row r="43" spans="1:20" s="6" customFormat="1" x14ac:dyDescent="0.2">
      <c r="A43" s="5"/>
      <c r="B43" s="5"/>
      <c r="C43" s="5"/>
      <c r="D43" s="5"/>
      <c r="E43" s="5"/>
      <c r="F43" s="5"/>
      <c r="G43" s="5"/>
      <c r="H43" s="5"/>
      <c r="I43" s="5"/>
      <c r="J43" s="10"/>
      <c r="K43" s="5"/>
      <c r="L43" s="42"/>
      <c r="S43" s="39"/>
      <c r="T43" s="10"/>
    </row>
    <row r="44" spans="1:20" s="6" customFormat="1" x14ac:dyDescent="0.2">
      <c r="A44" s="5"/>
      <c r="B44" s="5"/>
      <c r="C44" s="5"/>
      <c r="D44" s="5"/>
      <c r="E44" s="5"/>
      <c r="F44" s="5"/>
      <c r="G44" s="5"/>
      <c r="H44" s="5"/>
      <c r="I44" s="5"/>
      <c r="J44" s="10"/>
      <c r="K44" s="5"/>
      <c r="L44" s="42"/>
      <c r="S44" s="39"/>
      <c r="T44" s="10"/>
    </row>
    <row r="45" spans="1:20" s="6" customFormat="1" x14ac:dyDescent="0.2">
      <c r="A45" s="5"/>
      <c r="B45" s="5"/>
      <c r="C45" s="5"/>
      <c r="D45" s="5"/>
      <c r="E45" s="5"/>
      <c r="F45" s="5"/>
      <c r="G45" s="5"/>
      <c r="H45" s="5"/>
      <c r="I45" s="5"/>
      <c r="J45" s="10"/>
      <c r="K45" s="5"/>
      <c r="L45" s="42"/>
      <c r="S45" s="39"/>
      <c r="T45" s="10"/>
    </row>
    <row r="46" spans="1:20" s="6" customFormat="1" x14ac:dyDescent="0.2">
      <c r="A46" s="5"/>
      <c r="B46" s="5"/>
      <c r="C46" s="5"/>
      <c r="D46" s="5"/>
      <c r="E46" s="5"/>
      <c r="F46" s="5"/>
      <c r="G46" s="5"/>
      <c r="H46" s="5"/>
      <c r="I46" s="5"/>
      <c r="J46" s="10"/>
      <c r="K46" s="5"/>
      <c r="L46" s="42"/>
      <c r="S46" s="39"/>
      <c r="T46" s="10"/>
    </row>
    <row r="47" spans="1:20" s="6" customFormat="1" x14ac:dyDescent="0.2">
      <c r="A47" s="5"/>
      <c r="B47" s="5"/>
      <c r="C47" s="5"/>
      <c r="D47" s="5"/>
      <c r="E47" s="5"/>
      <c r="F47" s="5"/>
      <c r="G47" s="5"/>
      <c r="H47" s="5"/>
      <c r="I47" s="5"/>
      <c r="J47" s="10"/>
      <c r="K47" s="5"/>
      <c r="L47" s="42"/>
      <c r="S47" s="39"/>
      <c r="T47" s="10"/>
    </row>
    <row r="48" spans="1:20" s="6" customFormat="1" x14ac:dyDescent="0.2">
      <c r="A48" s="5"/>
      <c r="B48" s="5"/>
      <c r="C48" s="5"/>
      <c r="D48" s="5"/>
      <c r="E48" s="5"/>
      <c r="F48" s="5"/>
      <c r="G48" s="5"/>
      <c r="H48" s="5"/>
      <c r="I48" s="5"/>
      <c r="J48" s="10"/>
      <c r="K48" s="5"/>
      <c r="L48" s="42"/>
      <c r="S48" s="39"/>
      <c r="T48" s="10"/>
    </row>
    <row r="49" spans="1:20" s="6" customFormat="1" x14ac:dyDescent="0.2">
      <c r="A49" s="10"/>
      <c r="B49" s="10"/>
      <c r="C49" s="10"/>
      <c r="D49" s="10"/>
      <c r="E49" s="10"/>
      <c r="F49" s="10"/>
      <c r="G49" s="10"/>
      <c r="H49" s="10"/>
      <c r="I49" s="10"/>
      <c r="J49" s="10"/>
      <c r="K49" s="5"/>
      <c r="L49" s="42"/>
      <c r="S49" s="39"/>
      <c r="T49" s="10"/>
    </row>
    <row r="50" spans="1:20" s="6" customFormat="1" x14ac:dyDescent="0.2">
      <c r="A50" s="10"/>
      <c r="B50" s="10"/>
      <c r="C50" s="10"/>
      <c r="D50" s="10"/>
      <c r="E50" s="10"/>
      <c r="F50" s="10"/>
      <c r="G50" s="10"/>
      <c r="H50" s="10"/>
      <c r="I50" s="10"/>
      <c r="J50" s="10"/>
      <c r="K50" s="5"/>
      <c r="L50" s="42"/>
      <c r="S50" s="39"/>
      <c r="T50" s="10"/>
    </row>
    <row r="51" spans="1:20" s="6" customFormat="1" x14ac:dyDescent="0.2">
      <c r="A51" s="10"/>
      <c r="B51" s="10"/>
      <c r="C51" s="10"/>
      <c r="D51" s="10"/>
      <c r="E51" s="10"/>
      <c r="F51" s="10"/>
      <c r="G51" s="10"/>
      <c r="H51" s="10"/>
      <c r="I51" s="10"/>
      <c r="J51" s="10"/>
      <c r="K51" s="5"/>
      <c r="L51" s="42"/>
      <c r="S51" s="39"/>
      <c r="T51" s="10"/>
    </row>
    <row r="52" spans="1:20" s="6" customFormat="1" x14ac:dyDescent="0.2">
      <c r="A52" s="10"/>
      <c r="B52" s="10"/>
      <c r="C52" s="10"/>
      <c r="D52" s="10"/>
      <c r="E52" s="10"/>
      <c r="F52" s="10"/>
      <c r="G52" s="10"/>
      <c r="H52" s="10"/>
      <c r="I52" s="10"/>
      <c r="J52" s="10"/>
      <c r="K52" s="5"/>
      <c r="L52" s="42"/>
      <c r="S52" s="39"/>
      <c r="T52" s="10"/>
    </row>
    <row r="53" spans="1:20" s="6" customFormat="1" x14ac:dyDescent="0.2">
      <c r="A53" s="10"/>
      <c r="B53" s="10"/>
      <c r="C53" s="10"/>
      <c r="D53" s="10"/>
      <c r="E53" s="10"/>
      <c r="F53" s="10"/>
      <c r="G53" s="10"/>
      <c r="H53" s="10"/>
      <c r="I53" s="10"/>
      <c r="J53" s="10"/>
      <c r="K53" s="5"/>
      <c r="L53" s="42"/>
      <c r="S53" s="39"/>
      <c r="T53" s="10"/>
    </row>
    <row r="54" spans="1:20" s="6" customFormat="1" x14ac:dyDescent="0.2">
      <c r="A54" s="10"/>
      <c r="B54" s="10"/>
      <c r="C54" s="10"/>
      <c r="D54" s="10"/>
      <c r="E54" s="10"/>
      <c r="F54" s="10"/>
      <c r="G54" s="10"/>
      <c r="H54" s="10"/>
      <c r="I54" s="10"/>
      <c r="J54" s="10"/>
      <c r="K54" s="5"/>
      <c r="L54" s="42"/>
      <c r="S54" s="39"/>
      <c r="T54" s="10"/>
    </row>
    <row r="55" spans="1:20" s="6" customFormat="1" x14ac:dyDescent="0.2">
      <c r="A55" s="10"/>
      <c r="B55" s="10"/>
      <c r="C55" s="10"/>
      <c r="D55" s="10"/>
      <c r="E55" s="10"/>
      <c r="F55" s="10"/>
      <c r="G55" s="10"/>
      <c r="H55" s="10"/>
      <c r="I55" s="10"/>
      <c r="J55" s="10"/>
      <c r="K55" s="5"/>
      <c r="L55" s="42"/>
      <c r="S55" s="39"/>
      <c r="T55" s="10"/>
    </row>
    <row r="56" spans="1:20" s="6" customFormat="1" x14ac:dyDescent="0.2">
      <c r="A56" s="10"/>
      <c r="B56" s="10"/>
      <c r="C56" s="10"/>
      <c r="D56" s="10"/>
      <c r="E56" s="10"/>
      <c r="F56" s="10"/>
      <c r="G56" s="10"/>
      <c r="H56" s="10"/>
      <c r="I56" s="10"/>
      <c r="J56" s="10"/>
      <c r="K56" s="5"/>
      <c r="L56" s="42"/>
      <c r="S56" s="39"/>
      <c r="T56" s="10"/>
    </row>
    <row r="57" spans="1:20" s="6" customFormat="1" x14ac:dyDescent="0.2">
      <c r="A57" s="10"/>
      <c r="B57" s="10"/>
      <c r="C57" s="10"/>
      <c r="D57" s="10"/>
      <c r="E57" s="10"/>
      <c r="F57" s="10"/>
      <c r="G57" s="10"/>
      <c r="H57" s="10"/>
      <c r="I57" s="10"/>
      <c r="J57" s="10"/>
      <c r="K57" s="5"/>
      <c r="L57" s="42"/>
      <c r="S57" s="39"/>
      <c r="T57" s="10"/>
    </row>
    <row r="58" spans="1:20" s="6" customFormat="1" x14ac:dyDescent="0.2">
      <c r="A58" s="10"/>
      <c r="B58" s="10"/>
      <c r="C58" s="10"/>
      <c r="D58" s="10"/>
      <c r="E58" s="10"/>
      <c r="F58" s="10"/>
      <c r="G58" s="10"/>
      <c r="H58" s="10"/>
      <c r="I58" s="10"/>
      <c r="J58" s="10"/>
      <c r="K58" s="5"/>
      <c r="L58" s="42"/>
      <c r="S58" s="39"/>
      <c r="T58" s="10"/>
    </row>
    <row r="59" spans="1:20" s="6" customFormat="1" x14ac:dyDescent="0.2">
      <c r="A59" s="10"/>
      <c r="B59" s="10"/>
      <c r="C59" s="10"/>
      <c r="D59" s="10"/>
      <c r="E59" s="10"/>
      <c r="F59" s="10"/>
      <c r="G59" s="10"/>
      <c r="H59" s="10"/>
      <c r="I59" s="10"/>
      <c r="J59" s="10"/>
      <c r="K59" s="5"/>
      <c r="L59" s="42"/>
      <c r="S59" s="39"/>
      <c r="T59" s="10"/>
    </row>
    <row r="60" spans="1:20" s="6" customFormat="1" x14ac:dyDescent="0.2">
      <c r="A60" s="10"/>
      <c r="B60" s="10"/>
      <c r="C60" s="10"/>
      <c r="D60" s="10"/>
      <c r="E60" s="10"/>
      <c r="F60" s="10"/>
      <c r="G60" s="10"/>
      <c r="H60" s="10"/>
      <c r="I60" s="10"/>
      <c r="J60" s="10"/>
      <c r="K60" s="5"/>
      <c r="L60" s="42"/>
      <c r="S60" s="39"/>
      <c r="T60" s="10"/>
    </row>
    <row r="61" spans="1:20" s="6" customFormat="1" x14ac:dyDescent="0.2">
      <c r="A61" s="10"/>
      <c r="B61" s="10"/>
      <c r="C61" s="10"/>
      <c r="D61" s="10"/>
      <c r="E61" s="10"/>
      <c r="F61" s="10"/>
      <c r="G61" s="10"/>
      <c r="H61" s="10"/>
      <c r="I61" s="10"/>
      <c r="J61" s="10"/>
      <c r="K61" s="5"/>
      <c r="L61" s="42"/>
      <c r="S61" s="39"/>
      <c r="T61" s="10"/>
    </row>
    <row r="62" spans="1:20" s="6" customFormat="1" x14ac:dyDescent="0.2">
      <c r="A62" s="10"/>
      <c r="B62" s="10"/>
      <c r="C62" s="10"/>
      <c r="D62" s="10"/>
      <c r="E62" s="10"/>
      <c r="F62" s="10"/>
      <c r="G62" s="10"/>
      <c r="H62" s="10"/>
      <c r="I62" s="10"/>
      <c r="J62" s="10"/>
      <c r="K62" s="5"/>
      <c r="L62" s="42"/>
      <c r="S62" s="39"/>
      <c r="T62" s="10"/>
    </row>
    <row r="63" spans="1:20" s="6" customFormat="1" x14ac:dyDescent="0.2">
      <c r="A63" s="10"/>
      <c r="B63" s="10"/>
      <c r="C63" s="10"/>
      <c r="D63" s="10"/>
      <c r="E63" s="10"/>
      <c r="F63" s="10"/>
      <c r="G63" s="10"/>
      <c r="H63" s="10"/>
      <c r="I63" s="10"/>
      <c r="J63" s="10"/>
      <c r="K63" s="5"/>
      <c r="L63" s="42"/>
      <c r="S63" s="39"/>
      <c r="T63" s="10"/>
    </row>
    <row r="64" spans="1:20" s="6" customFormat="1" x14ac:dyDescent="0.2">
      <c r="A64" s="10"/>
      <c r="B64" s="10"/>
      <c r="C64" s="10"/>
      <c r="D64" s="10"/>
      <c r="E64" s="10"/>
      <c r="F64" s="10"/>
      <c r="G64" s="10"/>
      <c r="H64" s="10"/>
      <c r="I64" s="10"/>
      <c r="J64" s="10"/>
      <c r="K64" s="5"/>
      <c r="L64" s="42"/>
      <c r="S64" s="39"/>
      <c r="T64" s="10"/>
    </row>
    <row r="65" spans="1:20" s="6" customFormat="1" x14ac:dyDescent="0.2">
      <c r="A65" s="10"/>
      <c r="B65" s="10"/>
      <c r="C65" s="10"/>
      <c r="D65" s="10"/>
      <c r="E65" s="10"/>
      <c r="F65" s="10"/>
      <c r="G65" s="10"/>
      <c r="H65" s="10"/>
      <c r="I65" s="10"/>
      <c r="J65" s="10"/>
      <c r="K65" s="5"/>
      <c r="L65" s="42"/>
      <c r="S65" s="39"/>
      <c r="T65" s="10"/>
    </row>
    <row r="66" spans="1:20" s="6" customFormat="1" x14ac:dyDescent="0.2">
      <c r="A66" s="10"/>
      <c r="B66" s="10"/>
      <c r="C66" s="10"/>
      <c r="D66" s="10"/>
      <c r="E66" s="10"/>
      <c r="F66" s="10"/>
      <c r="G66" s="10"/>
      <c r="H66" s="10"/>
      <c r="I66" s="10"/>
      <c r="J66" s="10"/>
      <c r="K66" s="5"/>
      <c r="L66" s="42"/>
      <c r="S66" s="39"/>
      <c r="T66" s="10"/>
    </row>
    <row r="67" spans="1:20" s="6" customFormat="1" x14ac:dyDescent="0.2">
      <c r="A67" s="10"/>
      <c r="B67" s="10"/>
      <c r="C67" s="10"/>
      <c r="D67" s="10"/>
      <c r="E67" s="10"/>
      <c r="F67" s="10"/>
      <c r="G67" s="10"/>
      <c r="H67" s="10"/>
      <c r="I67" s="10"/>
      <c r="J67" s="10"/>
      <c r="K67" s="5"/>
      <c r="L67" s="42"/>
      <c r="S67" s="39"/>
      <c r="T67" s="10"/>
    </row>
    <row r="68" spans="1:20" s="6" customFormat="1" x14ac:dyDescent="0.2">
      <c r="A68" s="10"/>
      <c r="B68" s="10"/>
      <c r="C68" s="10"/>
      <c r="D68" s="10"/>
      <c r="E68" s="10"/>
      <c r="F68" s="10"/>
      <c r="G68" s="10"/>
      <c r="H68" s="10"/>
      <c r="I68" s="10"/>
      <c r="J68" s="10"/>
      <c r="K68" s="5"/>
      <c r="L68" s="42"/>
      <c r="S68" s="39"/>
      <c r="T68" s="10"/>
    </row>
    <row r="69" spans="1:20" s="6" customFormat="1" x14ac:dyDescent="0.2">
      <c r="A69" s="10"/>
      <c r="B69" s="10"/>
      <c r="C69" s="10"/>
      <c r="D69" s="10"/>
      <c r="E69" s="10"/>
      <c r="F69" s="10"/>
      <c r="G69" s="10"/>
      <c r="H69" s="10"/>
      <c r="I69" s="10"/>
      <c r="J69" s="10"/>
      <c r="K69" s="5"/>
      <c r="L69" s="42"/>
      <c r="S69" s="39"/>
      <c r="T69" s="10"/>
    </row>
    <row r="70" spans="1:20" s="6" customFormat="1" x14ac:dyDescent="0.2">
      <c r="A70" s="10"/>
      <c r="B70" s="10"/>
      <c r="C70" s="10"/>
      <c r="D70" s="10"/>
      <c r="E70" s="10"/>
      <c r="F70" s="10"/>
      <c r="G70" s="10"/>
      <c r="H70" s="10"/>
      <c r="I70" s="10"/>
      <c r="J70" s="10"/>
      <c r="K70" s="5"/>
      <c r="L70" s="42"/>
      <c r="S70" s="39"/>
      <c r="T70" s="10"/>
    </row>
    <row r="71" spans="1:20" s="6" customFormat="1" x14ac:dyDescent="0.2">
      <c r="A71" s="10"/>
      <c r="B71" s="10"/>
      <c r="C71" s="10"/>
      <c r="D71" s="10"/>
      <c r="E71" s="10"/>
      <c r="F71" s="10"/>
      <c r="G71" s="10"/>
      <c r="H71" s="10"/>
      <c r="I71" s="10"/>
      <c r="J71" s="10"/>
      <c r="K71" s="5"/>
      <c r="L71" s="42"/>
      <c r="S71" s="39"/>
      <c r="T71" s="10"/>
    </row>
    <row r="72" spans="1:20" s="6" customFormat="1" x14ac:dyDescent="0.2">
      <c r="A72" s="10"/>
      <c r="B72" s="10"/>
      <c r="C72" s="10"/>
      <c r="D72" s="10"/>
      <c r="E72" s="10"/>
      <c r="F72" s="10"/>
      <c r="G72" s="10"/>
      <c r="H72" s="10"/>
      <c r="I72" s="10"/>
      <c r="J72" s="10"/>
      <c r="K72" s="5"/>
      <c r="L72" s="42"/>
      <c r="S72" s="39"/>
      <c r="T72" s="10"/>
    </row>
    <row r="73" spans="1:20" s="6" customFormat="1" x14ac:dyDescent="0.2">
      <c r="A73" s="10"/>
      <c r="B73" s="10"/>
      <c r="C73" s="10"/>
      <c r="D73" s="10"/>
      <c r="E73" s="10"/>
      <c r="F73" s="10"/>
      <c r="G73" s="10"/>
      <c r="H73" s="10"/>
      <c r="I73" s="10"/>
      <c r="J73" s="10"/>
      <c r="K73" s="5"/>
      <c r="L73" s="42"/>
      <c r="S73" s="39"/>
      <c r="T73" s="10"/>
    </row>
    <row r="74" spans="1:20" s="6" customFormat="1" x14ac:dyDescent="0.2">
      <c r="A74" s="10"/>
      <c r="B74" s="10"/>
      <c r="C74" s="10"/>
      <c r="D74" s="10"/>
      <c r="E74" s="10"/>
      <c r="F74" s="10"/>
      <c r="G74" s="10"/>
      <c r="H74" s="10"/>
      <c r="I74" s="10"/>
      <c r="J74" s="10"/>
      <c r="K74" s="5"/>
      <c r="L74" s="42"/>
      <c r="S74" s="39"/>
      <c r="T74" s="10"/>
    </row>
    <row r="75" spans="1:20" s="6" customFormat="1" x14ac:dyDescent="0.2">
      <c r="A75" s="10"/>
      <c r="B75" s="10"/>
      <c r="C75" s="10"/>
      <c r="D75" s="10"/>
      <c r="E75" s="10"/>
      <c r="F75" s="10"/>
      <c r="G75" s="10"/>
      <c r="H75" s="10"/>
      <c r="I75" s="10"/>
      <c r="J75" s="10"/>
      <c r="K75" s="5"/>
      <c r="L75" s="42"/>
      <c r="S75" s="39"/>
      <c r="T75" s="10"/>
    </row>
    <row r="76" spans="1:20" s="6" customFormat="1" x14ac:dyDescent="0.2">
      <c r="A76" s="10"/>
      <c r="B76" s="10"/>
      <c r="C76" s="10"/>
      <c r="D76" s="10"/>
      <c r="E76" s="10"/>
      <c r="F76" s="10"/>
      <c r="G76" s="10"/>
      <c r="H76" s="10"/>
      <c r="I76" s="10"/>
      <c r="J76" s="10"/>
      <c r="K76" s="5"/>
      <c r="L76" s="42"/>
      <c r="S76" s="39"/>
      <c r="T76" s="10"/>
    </row>
    <row r="77" spans="1:20" s="6" customFormat="1" x14ac:dyDescent="0.2">
      <c r="A77" s="10"/>
      <c r="B77" s="10"/>
      <c r="C77" s="10"/>
      <c r="D77" s="10"/>
      <c r="E77" s="10"/>
      <c r="F77" s="10"/>
      <c r="G77" s="10"/>
      <c r="H77" s="10"/>
      <c r="I77" s="10"/>
      <c r="J77" s="10"/>
      <c r="K77" s="5"/>
      <c r="L77" s="42"/>
      <c r="S77" s="39"/>
      <c r="T77" s="10"/>
    </row>
    <row r="78" spans="1:20" s="6" customFormat="1" x14ac:dyDescent="0.2">
      <c r="A78" s="10"/>
      <c r="B78" s="10"/>
      <c r="C78" s="10"/>
      <c r="D78" s="10"/>
      <c r="E78" s="10"/>
      <c r="F78" s="10"/>
      <c r="G78" s="10"/>
      <c r="H78" s="10"/>
      <c r="I78" s="10"/>
      <c r="J78" s="10"/>
      <c r="K78" s="5"/>
      <c r="L78" s="42"/>
      <c r="S78" s="39"/>
      <c r="T78" s="10"/>
    </row>
    <row r="79" spans="1:20" s="6" customFormat="1" x14ac:dyDescent="0.2">
      <c r="A79" s="10"/>
      <c r="B79" s="10"/>
      <c r="C79" s="10"/>
      <c r="D79" s="10"/>
      <c r="E79" s="10"/>
      <c r="F79" s="10"/>
      <c r="G79" s="10"/>
      <c r="H79" s="10"/>
      <c r="I79" s="10"/>
      <c r="J79" s="10"/>
      <c r="K79" s="5"/>
      <c r="L79" s="42"/>
      <c r="S79" s="39"/>
      <c r="T79" s="10"/>
    </row>
    <row r="80" spans="1:20" s="6" customFormat="1" x14ac:dyDescent="0.2">
      <c r="A80" s="10"/>
      <c r="B80" s="10"/>
      <c r="C80" s="10"/>
      <c r="D80" s="10"/>
      <c r="E80" s="10"/>
      <c r="F80" s="10"/>
      <c r="G80" s="10"/>
      <c r="H80" s="10"/>
      <c r="I80" s="10"/>
      <c r="J80" s="10"/>
      <c r="K80" s="5"/>
      <c r="L80" s="42"/>
      <c r="S80" s="39"/>
      <c r="T80" s="10"/>
    </row>
    <row r="81" spans="1:20" s="6" customFormat="1" x14ac:dyDescent="0.2">
      <c r="A81" s="10"/>
      <c r="B81" s="10"/>
      <c r="C81" s="10"/>
      <c r="D81" s="10"/>
      <c r="E81" s="10"/>
      <c r="F81" s="10"/>
      <c r="G81" s="10"/>
      <c r="H81" s="10"/>
      <c r="I81" s="10"/>
      <c r="J81" s="10"/>
      <c r="K81" s="5"/>
      <c r="L81" s="42"/>
      <c r="S81" s="39"/>
      <c r="T81" s="10"/>
    </row>
    <row r="82" spans="1:20" s="6" customFormat="1" x14ac:dyDescent="0.2">
      <c r="A82" s="10"/>
      <c r="B82" s="10"/>
      <c r="C82" s="10"/>
      <c r="D82" s="10"/>
      <c r="E82" s="10"/>
      <c r="F82" s="10"/>
      <c r="G82" s="10"/>
      <c r="H82" s="10"/>
      <c r="I82" s="10"/>
      <c r="J82" s="10"/>
      <c r="K82" s="5"/>
      <c r="L82" s="42"/>
      <c r="S82" s="39"/>
      <c r="T82" s="10"/>
    </row>
    <row r="83" spans="1:20" s="6" customFormat="1" x14ac:dyDescent="0.2">
      <c r="A83" s="10"/>
      <c r="B83" s="10"/>
      <c r="C83" s="10"/>
      <c r="D83" s="10"/>
      <c r="E83" s="10"/>
      <c r="F83" s="10"/>
      <c r="G83" s="10"/>
      <c r="H83" s="10"/>
      <c r="I83" s="10"/>
      <c r="J83" s="10"/>
      <c r="K83" s="5"/>
      <c r="L83" s="42"/>
      <c r="S83" s="39"/>
      <c r="T83" s="10"/>
    </row>
    <row r="84" spans="1:20" s="6" customFormat="1" x14ac:dyDescent="0.2">
      <c r="A84" s="10"/>
      <c r="B84" s="10"/>
      <c r="C84" s="10"/>
      <c r="D84" s="10"/>
      <c r="E84" s="10"/>
      <c r="F84" s="10"/>
      <c r="G84" s="10"/>
      <c r="H84" s="10"/>
      <c r="I84" s="10"/>
      <c r="J84" s="10"/>
      <c r="K84" s="5"/>
      <c r="L84" s="42"/>
      <c r="S84" s="39"/>
      <c r="T84" s="10"/>
    </row>
    <row r="85" spans="1:20" s="6" customFormat="1" x14ac:dyDescent="0.2">
      <c r="A85" s="10"/>
      <c r="B85" s="10"/>
      <c r="C85" s="10"/>
      <c r="D85" s="10"/>
      <c r="E85" s="10"/>
      <c r="F85" s="10"/>
      <c r="G85" s="10"/>
      <c r="H85" s="10"/>
      <c r="I85" s="10"/>
      <c r="J85" s="10"/>
      <c r="K85" s="5"/>
      <c r="L85" s="42"/>
      <c r="S85" s="39"/>
      <c r="T85" s="10"/>
    </row>
    <row r="86" spans="1:20" s="6" customFormat="1" x14ac:dyDescent="0.2">
      <c r="A86" s="10"/>
      <c r="B86" s="10"/>
      <c r="C86" s="10"/>
      <c r="D86" s="10"/>
      <c r="E86" s="10"/>
      <c r="F86" s="10"/>
      <c r="G86" s="10"/>
      <c r="H86" s="10"/>
      <c r="I86" s="10"/>
      <c r="J86" s="10"/>
      <c r="K86" s="5"/>
      <c r="L86" s="42"/>
      <c r="S86" s="39"/>
      <c r="T86" s="10"/>
    </row>
    <row r="87" spans="1:20" s="6" customFormat="1" x14ac:dyDescent="0.2">
      <c r="A87" s="10"/>
      <c r="B87" s="10"/>
      <c r="C87" s="10"/>
      <c r="D87" s="10"/>
      <c r="E87" s="10"/>
      <c r="F87" s="10"/>
      <c r="G87" s="10"/>
      <c r="H87" s="10"/>
      <c r="I87" s="10"/>
      <c r="J87" s="10"/>
      <c r="K87" s="5"/>
      <c r="L87" s="42"/>
      <c r="S87" s="39"/>
      <c r="T87" s="10"/>
    </row>
    <row r="88" spans="1:20" s="6" customFormat="1" x14ac:dyDescent="0.2">
      <c r="A88" s="10"/>
      <c r="B88" s="10"/>
      <c r="C88" s="10"/>
      <c r="D88" s="10"/>
      <c r="E88" s="10"/>
      <c r="F88" s="10"/>
      <c r="G88" s="10"/>
      <c r="H88" s="10"/>
      <c r="I88" s="10"/>
      <c r="J88" s="10"/>
      <c r="K88" s="5"/>
      <c r="L88" s="42"/>
      <c r="S88" s="39"/>
      <c r="T88" s="10"/>
    </row>
    <row r="89" spans="1:20" s="6" customFormat="1" x14ac:dyDescent="0.2">
      <c r="A89" s="10"/>
      <c r="B89" s="10"/>
      <c r="C89" s="10"/>
      <c r="D89" s="10"/>
      <c r="E89" s="10"/>
      <c r="F89" s="10"/>
      <c r="G89" s="10"/>
      <c r="H89" s="10"/>
      <c r="I89" s="10"/>
      <c r="J89" s="10"/>
      <c r="K89" s="5"/>
      <c r="L89" s="42"/>
      <c r="S89" s="39"/>
      <c r="T89" s="10"/>
    </row>
    <row r="90" spans="1:20" s="6" customFormat="1" x14ac:dyDescent="0.2">
      <c r="A90" s="10"/>
      <c r="B90" s="10"/>
      <c r="C90" s="10"/>
      <c r="D90" s="10"/>
      <c r="E90" s="10"/>
      <c r="F90" s="10"/>
      <c r="G90" s="10"/>
      <c r="H90" s="10"/>
      <c r="I90" s="10"/>
      <c r="J90" s="10"/>
      <c r="K90" s="5"/>
      <c r="L90" s="42"/>
      <c r="S90" s="39"/>
      <c r="T90" s="10"/>
    </row>
    <row r="91" spans="1:20" s="6" customFormat="1" x14ac:dyDescent="0.2">
      <c r="A91" s="10"/>
      <c r="B91" s="10"/>
      <c r="C91" s="10"/>
      <c r="D91" s="10"/>
      <c r="E91" s="10"/>
      <c r="F91" s="10"/>
      <c r="G91" s="10"/>
      <c r="H91" s="10"/>
      <c r="I91" s="10"/>
      <c r="J91" s="10"/>
      <c r="K91" s="5"/>
      <c r="L91" s="42"/>
      <c r="S91" s="39"/>
      <c r="T91" s="10"/>
    </row>
    <row r="92" spans="1:20" s="6" customFormat="1" x14ac:dyDescent="0.2">
      <c r="A92" s="10"/>
      <c r="B92" s="10"/>
      <c r="C92" s="10"/>
      <c r="D92" s="10"/>
      <c r="E92" s="10"/>
      <c r="F92" s="10"/>
      <c r="G92" s="10"/>
      <c r="H92" s="10"/>
      <c r="I92" s="10"/>
      <c r="J92" s="10"/>
      <c r="K92" s="5"/>
      <c r="L92" s="42"/>
      <c r="S92" s="39"/>
      <c r="T92" s="10"/>
    </row>
    <row r="93" spans="1:20" s="6" customFormat="1" x14ac:dyDescent="0.2">
      <c r="A93" s="10"/>
      <c r="B93" s="10"/>
      <c r="C93" s="10"/>
      <c r="D93" s="10"/>
      <c r="E93" s="10"/>
      <c r="F93" s="10"/>
      <c r="G93" s="10"/>
      <c r="H93" s="10"/>
      <c r="I93" s="10"/>
      <c r="J93" s="10"/>
      <c r="K93" s="5"/>
      <c r="L93" s="42"/>
      <c r="S93" s="39"/>
      <c r="T93" s="10"/>
    </row>
    <row r="94" spans="1:20" s="6" customFormat="1" x14ac:dyDescent="0.2">
      <c r="A94" s="10"/>
      <c r="B94" s="10"/>
      <c r="C94" s="10"/>
      <c r="D94" s="10"/>
      <c r="E94" s="10"/>
      <c r="F94" s="10"/>
      <c r="G94" s="10"/>
      <c r="H94" s="10"/>
      <c r="I94" s="10"/>
      <c r="J94" s="10"/>
      <c r="K94" s="5"/>
      <c r="L94" s="42"/>
      <c r="S94" s="39"/>
      <c r="T94" s="10"/>
    </row>
    <row r="95" spans="1:20" s="6" customFormat="1" x14ac:dyDescent="0.2">
      <c r="A95" s="10"/>
      <c r="B95" s="10"/>
      <c r="C95" s="10"/>
      <c r="D95" s="10"/>
      <c r="E95" s="10"/>
      <c r="F95" s="10"/>
      <c r="G95" s="10"/>
      <c r="H95" s="10"/>
      <c r="I95" s="10"/>
      <c r="J95" s="10"/>
      <c r="K95" s="5"/>
      <c r="L95" s="42"/>
      <c r="S95" s="39"/>
      <c r="T95" s="10"/>
    </row>
    <row r="96" spans="1:20" s="6" customFormat="1" x14ac:dyDescent="0.2">
      <c r="A96" s="10"/>
      <c r="B96" s="10"/>
      <c r="C96" s="10"/>
      <c r="D96" s="10"/>
      <c r="E96" s="10"/>
      <c r="F96" s="10"/>
      <c r="G96" s="10"/>
      <c r="H96" s="10"/>
      <c r="I96" s="10"/>
      <c r="J96" s="10"/>
      <c r="K96" s="5"/>
      <c r="L96" s="42"/>
      <c r="S96" s="39"/>
      <c r="T96" s="10"/>
    </row>
    <row r="97" spans="1:20" s="6" customFormat="1" x14ac:dyDescent="0.2">
      <c r="A97" s="10"/>
      <c r="B97" s="10"/>
      <c r="C97" s="10"/>
      <c r="D97" s="10"/>
      <c r="E97" s="10"/>
      <c r="F97" s="10"/>
      <c r="G97" s="10"/>
      <c r="H97" s="10"/>
      <c r="I97" s="10"/>
      <c r="J97" s="10"/>
      <c r="K97" s="5"/>
      <c r="L97" s="42"/>
      <c r="S97" s="39"/>
      <c r="T97" s="10"/>
    </row>
    <row r="98" spans="1:20" s="6" customFormat="1" x14ac:dyDescent="0.2">
      <c r="A98" s="10"/>
      <c r="B98" s="10"/>
      <c r="C98" s="10"/>
      <c r="D98" s="10"/>
      <c r="E98" s="10"/>
      <c r="F98" s="10"/>
      <c r="G98" s="10"/>
      <c r="H98" s="10"/>
      <c r="I98" s="10"/>
      <c r="J98" s="10"/>
      <c r="K98" s="5"/>
      <c r="L98" s="42"/>
      <c r="S98" s="39"/>
      <c r="T98" s="10"/>
    </row>
    <row r="99" spans="1:20" s="6" customFormat="1" x14ac:dyDescent="0.2">
      <c r="A99" s="10"/>
      <c r="B99" s="10"/>
      <c r="C99" s="10"/>
      <c r="D99" s="10"/>
      <c r="E99" s="10"/>
      <c r="F99" s="10"/>
      <c r="G99" s="10"/>
      <c r="H99" s="10"/>
      <c r="I99" s="10"/>
      <c r="J99" s="10"/>
      <c r="K99" s="5"/>
      <c r="L99" s="42"/>
      <c r="S99" s="39"/>
      <c r="T99" s="10"/>
    </row>
    <row r="100" spans="1:20" s="6" customFormat="1" x14ac:dyDescent="0.2">
      <c r="A100" s="10"/>
      <c r="B100" s="10"/>
      <c r="C100" s="10"/>
      <c r="D100" s="10"/>
      <c r="E100" s="10"/>
      <c r="F100" s="10"/>
      <c r="G100" s="10"/>
      <c r="H100" s="10"/>
      <c r="I100" s="10"/>
      <c r="J100" s="10"/>
      <c r="K100" s="5"/>
      <c r="L100" s="42"/>
      <c r="S100" s="39"/>
      <c r="T100" s="10"/>
    </row>
  </sheetData>
  <mergeCells count="17">
    <mergeCell ref="G6:G7"/>
    <mergeCell ref="A6:A7"/>
    <mergeCell ref="B6:B7"/>
    <mergeCell ref="C6:C7"/>
    <mergeCell ref="D6:D7"/>
    <mergeCell ref="F6:F7"/>
    <mergeCell ref="E6:E7"/>
    <mergeCell ref="N6:N7"/>
    <mergeCell ref="O6:Q6"/>
    <mergeCell ref="R6:R7"/>
    <mergeCell ref="S6:S7"/>
    <mergeCell ref="H6:H7"/>
    <mergeCell ref="I6:I7"/>
    <mergeCell ref="J6:J7"/>
    <mergeCell ref="K6:K7"/>
    <mergeCell ref="L6:L7"/>
    <mergeCell ref="M6:M7"/>
  </mergeCells>
  <printOptions horizontalCentered="1"/>
  <pageMargins left="0.78740157480314965" right="0.78740157480314965" top="0.6692913385826772" bottom="0.86614173228346458" header="0.27559055118110237" footer="0.39370078740157483"/>
  <pageSetup paperSize="9" scale="50" firstPageNumber="158" fitToHeight="4" orientation="landscape" useFirstPageNumber="1" r:id="rId1"/>
  <headerFooter alignWithMargins="0">
    <oddFooter>&amp;L&amp;"Arial,Kurzíva"Zastupitelstvo Olomouckého kraje 18-12-2017
6. - Rozpočet Olomouckého kraje 2018 - návrh rozpočtu
Příloha č. 5c) Nové opravy a investice hrazené z rozpočtu na rok 2018&amp;R&amp;"Arial,Kurzíva"&amp;12Strana &amp;P (celkem 171)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29"/>
  <sheetViews>
    <sheetView showGridLines="0" view="pageBreakPreview" zoomScale="80" zoomScaleNormal="70" zoomScaleSheetLayoutView="80" workbookViewId="0">
      <pane ySplit="7" topLeftCell="A8" activePane="bottomLeft" state="frozenSplit"/>
      <selection activeCell="P27" sqref="P27"/>
      <selection pane="bottomLeft" activeCell="T9" sqref="T9"/>
    </sheetView>
  </sheetViews>
  <sheetFormatPr defaultColWidth="9.140625" defaultRowHeight="12.75" outlineLevelCol="1" x14ac:dyDescent="0.2"/>
  <cols>
    <col min="1" max="1" width="5.42578125" style="10" customWidth="1"/>
    <col min="2" max="2" width="5.7109375" style="10" hidden="1" customWidth="1"/>
    <col min="3" max="3" width="7.7109375" style="10" hidden="1" customWidth="1" outlineLevel="1"/>
    <col min="4" max="4" width="6" style="10" hidden="1" customWidth="1" outlineLevel="1"/>
    <col min="5" max="5" width="6.5703125" style="10" customWidth="1" outlineLevel="1"/>
    <col min="6" max="6" width="5.5703125" style="10" hidden="1" customWidth="1" outlineLevel="1"/>
    <col min="7" max="7" width="16" style="10" hidden="1" customWidth="1" outlineLevel="1"/>
    <col min="8" max="8" width="50.7109375" style="10" customWidth="1" collapsed="1"/>
    <col min="9" max="9" width="73.7109375" style="10" customWidth="1"/>
    <col min="10" max="10" width="7.140625" style="10" customWidth="1"/>
    <col min="11" max="11" width="14.7109375" style="5" customWidth="1"/>
    <col min="12" max="12" width="14.7109375" style="6" customWidth="1"/>
    <col min="13" max="13" width="13.7109375" style="6" customWidth="1"/>
    <col min="14" max="14" width="12.42578125" style="6" customWidth="1"/>
    <col min="15" max="15" width="14.85546875" style="6" customWidth="1"/>
    <col min="16" max="16" width="13.140625" style="6" customWidth="1"/>
    <col min="17" max="18" width="14.85546875" style="6" customWidth="1"/>
    <col min="19" max="19" width="20.5703125" style="39" hidden="1" customWidth="1"/>
    <col min="20" max="20" width="22.140625" style="10" customWidth="1"/>
    <col min="21" max="16384" width="9.140625" style="10"/>
  </cols>
  <sheetData>
    <row r="1" spans="1:20" ht="18" x14ac:dyDescent="0.25">
      <c r="A1" s="206" t="s">
        <v>462</v>
      </c>
      <c r="B1" s="206"/>
      <c r="C1" s="206"/>
      <c r="D1" s="206"/>
      <c r="E1" s="206"/>
      <c r="F1" s="206"/>
      <c r="G1" s="206"/>
      <c r="H1" s="206"/>
      <c r="I1" s="206"/>
      <c r="J1" s="2"/>
      <c r="M1" s="7"/>
      <c r="N1" s="7"/>
      <c r="P1" s="7"/>
      <c r="Q1" s="7"/>
      <c r="R1" s="7"/>
      <c r="S1" s="8"/>
      <c r="T1" s="9"/>
    </row>
    <row r="2" spans="1:20" ht="15.75" x14ac:dyDescent="0.25">
      <c r="A2" s="207" t="s">
        <v>591</v>
      </c>
      <c r="B2" s="207"/>
      <c r="D2" s="207"/>
      <c r="E2" s="207"/>
      <c r="F2" s="207"/>
      <c r="G2" s="207"/>
      <c r="H2" s="207" t="s">
        <v>461</v>
      </c>
      <c r="I2" s="208" t="s">
        <v>593</v>
      </c>
      <c r="J2" s="14"/>
      <c r="M2" s="15"/>
      <c r="N2" s="15"/>
      <c r="P2" s="15"/>
      <c r="Q2" s="15"/>
      <c r="R2" s="15"/>
      <c r="S2" s="16"/>
      <c r="T2" s="9"/>
    </row>
    <row r="3" spans="1:20" ht="15.75" x14ac:dyDescent="0.25">
      <c r="A3" s="207"/>
      <c r="B3" s="207"/>
      <c r="D3" s="207"/>
      <c r="E3" s="207"/>
      <c r="F3" s="207"/>
      <c r="G3" s="207"/>
      <c r="H3" s="207" t="s">
        <v>27</v>
      </c>
      <c r="I3" s="208"/>
      <c r="J3" s="14"/>
      <c r="M3" s="15"/>
      <c r="N3" s="15"/>
      <c r="P3" s="15"/>
      <c r="Q3" s="15"/>
      <c r="R3" s="15"/>
      <c r="S3" s="16"/>
      <c r="T3" s="9"/>
    </row>
    <row r="4" spans="1:20" ht="17.25" customHeight="1" x14ac:dyDescent="0.2">
      <c r="A4" s="11"/>
      <c r="B4" s="11"/>
      <c r="C4" s="11"/>
      <c r="D4" s="11"/>
      <c r="E4" s="11"/>
      <c r="F4" s="11"/>
      <c r="G4" s="11"/>
      <c r="H4" s="11"/>
      <c r="I4" s="17"/>
      <c r="J4" s="11"/>
      <c r="M4" s="15"/>
      <c r="N4" s="15"/>
      <c r="P4" s="15"/>
      <c r="Q4" s="15"/>
      <c r="R4" s="15" t="s">
        <v>36</v>
      </c>
      <c r="S4" s="16"/>
      <c r="T4" s="9"/>
    </row>
    <row r="5" spans="1:20" ht="25.5" customHeight="1" x14ac:dyDescent="0.2">
      <c r="A5" s="215" t="s">
        <v>548</v>
      </c>
      <c r="B5" s="216"/>
      <c r="C5" s="216"/>
      <c r="D5" s="216"/>
      <c r="E5" s="216"/>
      <c r="F5" s="216"/>
      <c r="G5" s="216"/>
      <c r="H5" s="216"/>
      <c r="I5" s="216"/>
      <c r="J5" s="216"/>
      <c r="K5" s="216"/>
      <c r="L5" s="216"/>
      <c r="M5" s="216"/>
      <c r="N5" s="216"/>
      <c r="O5" s="216"/>
      <c r="P5" s="216"/>
      <c r="Q5" s="216"/>
      <c r="R5" s="217"/>
      <c r="S5" s="18"/>
    </row>
    <row r="6" spans="1:20" ht="25.5" customHeight="1" x14ac:dyDescent="0.2">
      <c r="A6" s="251" t="s">
        <v>0</v>
      </c>
      <c r="B6" s="251" t="s">
        <v>1</v>
      </c>
      <c r="C6" s="242" t="s">
        <v>3</v>
      </c>
      <c r="D6" s="242" t="s">
        <v>4</v>
      </c>
      <c r="E6" s="242" t="s">
        <v>589</v>
      </c>
      <c r="F6" s="242" t="s">
        <v>5</v>
      </c>
      <c r="G6" s="242" t="s">
        <v>2</v>
      </c>
      <c r="H6" s="242" t="s">
        <v>600</v>
      </c>
      <c r="I6" s="249" t="s">
        <v>7</v>
      </c>
      <c r="J6" s="250" t="s">
        <v>8</v>
      </c>
      <c r="K6" s="249" t="s">
        <v>9</v>
      </c>
      <c r="L6" s="249" t="s">
        <v>10</v>
      </c>
      <c r="M6" s="249" t="s">
        <v>11</v>
      </c>
      <c r="N6" s="246" t="s">
        <v>16</v>
      </c>
      <c r="O6" s="247" t="s">
        <v>17</v>
      </c>
      <c r="P6" s="247"/>
      <c r="Q6" s="247"/>
      <c r="R6" s="246" t="s">
        <v>37</v>
      </c>
      <c r="S6" s="252" t="s">
        <v>13</v>
      </c>
    </row>
    <row r="7" spans="1:20" ht="58.7" customHeight="1" x14ac:dyDescent="0.2">
      <c r="A7" s="251"/>
      <c r="B7" s="251"/>
      <c r="C7" s="242"/>
      <c r="D7" s="242"/>
      <c r="E7" s="242"/>
      <c r="F7" s="242"/>
      <c r="G7" s="242"/>
      <c r="H7" s="242"/>
      <c r="I7" s="249"/>
      <c r="J7" s="250"/>
      <c r="K7" s="249"/>
      <c r="L7" s="249"/>
      <c r="M7" s="249"/>
      <c r="N7" s="246"/>
      <c r="O7" s="201" t="s">
        <v>14</v>
      </c>
      <c r="P7" s="201" t="s">
        <v>460</v>
      </c>
      <c r="Q7" s="201" t="s">
        <v>15</v>
      </c>
      <c r="R7" s="246"/>
      <c r="S7" s="252"/>
    </row>
    <row r="8" spans="1:20" s="22" customFormat="1" ht="25.5" customHeight="1" x14ac:dyDescent="0.3">
      <c r="A8" s="101" t="s">
        <v>38</v>
      </c>
      <c r="B8" s="102"/>
      <c r="C8" s="102"/>
      <c r="D8" s="102"/>
      <c r="E8" s="102"/>
      <c r="F8" s="102"/>
      <c r="G8" s="102"/>
      <c r="H8" s="102"/>
      <c r="I8" s="102"/>
      <c r="J8" s="102"/>
      <c r="K8" s="102"/>
      <c r="L8" s="20">
        <f>SUM(L9:L38)</f>
        <v>105761</v>
      </c>
      <c r="M8" s="20"/>
      <c r="N8" s="20">
        <f>SUM(N9:N38)</f>
        <v>0</v>
      </c>
      <c r="O8" s="20">
        <f>SUM(O9:O38)</f>
        <v>45125</v>
      </c>
      <c r="P8" s="20">
        <f>SUM(P9:P38)</f>
        <v>0</v>
      </c>
      <c r="Q8" s="20">
        <f>SUM(Q9:Q38)</f>
        <v>45125</v>
      </c>
      <c r="R8" s="20">
        <f>SUM(R9:R38)</f>
        <v>60636</v>
      </c>
      <c r="S8" s="21"/>
    </row>
    <row r="9" spans="1:20" s="108" customFormat="1" ht="67.5" customHeight="1" x14ac:dyDescent="0.2">
      <c r="A9" s="23">
        <v>1</v>
      </c>
      <c r="B9" s="23" t="s">
        <v>39</v>
      </c>
      <c r="C9" s="23">
        <v>3523</v>
      </c>
      <c r="D9" s="23">
        <v>6351</v>
      </c>
      <c r="E9" s="23">
        <v>63</v>
      </c>
      <c r="F9" s="23">
        <v>14</v>
      </c>
      <c r="G9" s="152">
        <v>66014001700</v>
      </c>
      <c r="H9" s="24" t="s">
        <v>550</v>
      </c>
      <c r="I9" s="25" t="s">
        <v>761</v>
      </c>
      <c r="J9" s="23" t="s">
        <v>328</v>
      </c>
      <c r="K9" s="23"/>
      <c r="L9" s="104">
        <v>1600</v>
      </c>
      <c r="M9" s="152">
        <v>2018</v>
      </c>
      <c r="N9" s="78">
        <v>0</v>
      </c>
      <c r="O9" s="107">
        <f>SUM(P9:Q9)</f>
        <v>1600</v>
      </c>
      <c r="P9" s="78">
        <v>0</v>
      </c>
      <c r="Q9" s="78">
        <v>1600</v>
      </c>
      <c r="R9" s="78">
        <v>0</v>
      </c>
      <c r="S9" s="30"/>
    </row>
    <row r="10" spans="1:20" s="108" customFormat="1" ht="67.5" customHeight="1" x14ac:dyDescent="0.2">
      <c r="A10" s="23">
        <v>2</v>
      </c>
      <c r="B10" s="23" t="s">
        <v>39</v>
      </c>
      <c r="C10" s="23">
        <v>3523</v>
      </c>
      <c r="D10" s="23">
        <v>6351</v>
      </c>
      <c r="E10" s="23">
        <v>63</v>
      </c>
      <c r="F10" s="23">
        <v>14</v>
      </c>
      <c r="G10" s="152">
        <v>66014001700</v>
      </c>
      <c r="H10" s="24" t="s">
        <v>551</v>
      </c>
      <c r="I10" s="25" t="s">
        <v>552</v>
      </c>
      <c r="J10" s="23" t="s">
        <v>328</v>
      </c>
      <c r="K10" s="23"/>
      <c r="L10" s="104">
        <v>850</v>
      </c>
      <c r="M10" s="152">
        <v>2018</v>
      </c>
      <c r="N10" s="78">
        <v>0</v>
      </c>
      <c r="O10" s="107">
        <f t="shared" ref="O10:O38" si="0">SUM(P10:Q10)</f>
        <v>850</v>
      </c>
      <c r="P10" s="78">
        <v>0</v>
      </c>
      <c r="Q10" s="78">
        <v>850</v>
      </c>
      <c r="R10" s="78">
        <v>0</v>
      </c>
      <c r="S10" s="30"/>
    </row>
    <row r="11" spans="1:20" s="108" customFormat="1" ht="67.5" customHeight="1" x14ac:dyDescent="0.2">
      <c r="A11" s="23">
        <v>3</v>
      </c>
      <c r="B11" s="23" t="s">
        <v>39</v>
      </c>
      <c r="C11" s="23">
        <v>3523</v>
      </c>
      <c r="D11" s="23">
        <v>6351</v>
      </c>
      <c r="E11" s="23">
        <v>63</v>
      </c>
      <c r="F11" s="23">
        <v>14</v>
      </c>
      <c r="G11" s="152">
        <v>66014001700</v>
      </c>
      <c r="H11" s="24" t="s">
        <v>553</v>
      </c>
      <c r="I11" s="25" t="s">
        <v>554</v>
      </c>
      <c r="J11" s="23" t="s">
        <v>328</v>
      </c>
      <c r="K11" s="23"/>
      <c r="L11" s="104">
        <v>1200</v>
      </c>
      <c r="M11" s="152">
        <v>2018</v>
      </c>
      <c r="N11" s="78">
        <v>0</v>
      </c>
      <c r="O11" s="107">
        <f t="shared" si="0"/>
        <v>1200</v>
      </c>
      <c r="P11" s="78">
        <v>0</v>
      </c>
      <c r="Q11" s="78">
        <v>1200</v>
      </c>
      <c r="R11" s="78">
        <v>0</v>
      </c>
      <c r="S11" s="30"/>
    </row>
    <row r="12" spans="1:20" s="108" customFormat="1" ht="67.5" customHeight="1" x14ac:dyDescent="0.2">
      <c r="A12" s="23">
        <v>4</v>
      </c>
      <c r="B12" s="23" t="s">
        <v>39</v>
      </c>
      <c r="C12" s="23">
        <v>3523</v>
      </c>
      <c r="D12" s="23">
        <v>6351</v>
      </c>
      <c r="E12" s="23">
        <v>63</v>
      </c>
      <c r="F12" s="23">
        <v>14</v>
      </c>
      <c r="G12" s="152">
        <v>66014001700</v>
      </c>
      <c r="H12" s="24" t="s">
        <v>555</v>
      </c>
      <c r="I12" s="25" t="s">
        <v>762</v>
      </c>
      <c r="J12" s="23" t="s">
        <v>328</v>
      </c>
      <c r="K12" s="23"/>
      <c r="L12" s="104">
        <v>400</v>
      </c>
      <c r="M12" s="152">
        <v>2018</v>
      </c>
      <c r="N12" s="78">
        <v>0</v>
      </c>
      <c r="O12" s="107">
        <f t="shared" si="0"/>
        <v>400</v>
      </c>
      <c r="P12" s="78">
        <v>0</v>
      </c>
      <c r="Q12" s="78">
        <v>400</v>
      </c>
      <c r="R12" s="78">
        <v>0</v>
      </c>
      <c r="S12" s="30"/>
    </row>
    <row r="13" spans="1:20" s="108" customFormat="1" ht="67.5" customHeight="1" x14ac:dyDescent="0.2">
      <c r="A13" s="23">
        <v>5</v>
      </c>
      <c r="B13" s="23" t="s">
        <v>39</v>
      </c>
      <c r="C13" s="23">
        <v>3523</v>
      </c>
      <c r="D13" s="23">
        <v>6351</v>
      </c>
      <c r="E13" s="23">
        <v>63</v>
      </c>
      <c r="F13" s="23">
        <v>14</v>
      </c>
      <c r="G13" s="152">
        <v>66014001700</v>
      </c>
      <c r="H13" s="24" t="s">
        <v>556</v>
      </c>
      <c r="I13" s="25" t="s">
        <v>763</v>
      </c>
      <c r="J13" s="23" t="s">
        <v>328</v>
      </c>
      <c r="K13" s="23"/>
      <c r="L13" s="104">
        <v>270</v>
      </c>
      <c r="M13" s="152">
        <v>2018</v>
      </c>
      <c r="N13" s="78">
        <v>0</v>
      </c>
      <c r="O13" s="107">
        <f t="shared" si="0"/>
        <v>270</v>
      </c>
      <c r="P13" s="78">
        <v>0</v>
      </c>
      <c r="Q13" s="78">
        <v>270</v>
      </c>
      <c r="R13" s="78">
        <v>0</v>
      </c>
      <c r="S13" s="30"/>
    </row>
    <row r="14" spans="1:20" s="108" customFormat="1" ht="67.5" customHeight="1" x14ac:dyDescent="0.2">
      <c r="A14" s="23">
        <v>6</v>
      </c>
      <c r="B14" s="23" t="s">
        <v>39</v>
      </c>
      <c r="C14" s="23">
        <v>3523</v>
      </c>
      <c r="D14" s="23">
        <v>6351</v>
      </c>
      <c r="E14" s="23">
        <v>63</v>
      </c>
      <c r="F14" s="23">
        <v>14</v>
      </c>
      <c r="G14" s="152">
        <v>66014001700</v>
      </c>
      <c r="H14" s="24" t="s">
        <v>557</v>
      </c>
      <c r="I14" s="25" t="s">
        <v>764</v>
      </c>
      <c r="J14" s="23" t="s">
        <v>328</v>
      </c>
      <c r="K14" s="23"/>
      <c r="L14" s="104">
        <v>220</v>
      </c>
      <c r="M14" s="152">
        <v>2018</v>
      </c>
      <c r="N14" s="78">
        <v>0</v>
      </c>
      <c r="O14" s="107">
        <f t="shared" si="0"/>
        <v>220</v>
      </c>
      <c r="P14" s="78">
        <v>0</v>
      </c>
      <c r="Q14" s="78">
        <v>220</v>
      </c>
      <c r="R14" s="78">
        <v>0</v>
      </c>
      <c r="S14" s="30"/>
    </row>
    <row r="15" spans="1:20" s="108" customFormat="1" ht="67.5" customHeight="1" x14ac:dyDescent="0.2">
      <c r="A15" s="23">
        <v>7</v>
      </c>
      <c r="B15" s="23" t="s">
        <v>39</v>
      </c>
      <c r="C15" s="23">
        <v>3523</v>
      </c>
      <c r="D15" s="23">
        <v>6351</v>
      </c>
      <c r="E15" s="23">
        <v>63</v>
      </c>
      <c r="F15" s="23">
        <v>14</v>
      </c>
      <c r="G15" s="152">
        <v>66014001700</v>
      </c>
      <c r="H15" s="24" t="s">
        <v>558</v>
      </c>
      <c r="I15" s="25" t="s">
        <v>825</v>
      </c>
      <c r="J15" s="23" t="s">
        <v>328</v>
      </c>
      <c r="K15" s="23"/>
      <c r="L15" s="104">
        <v>1200</v>
      </c>
      <c r="M15" s="152">
        <v>2018</v>
      </c>
      <c r="N15" s="78">
        <v>0</v>
      </c>
      <c r="O15" s="107">
        <f t="shared" si="0"/>
        <v>1200</v>
      </c>
      <c r="P15" s="78">
        <v>0</v>
      </c>
      <c r="Q15" s="78">
        <v>1200</v>
      </c>
      <c r="R15" s="78">
        <v>0</v>
      </c>
      <c r="S15" s="30"/>
    </row>
    <row r="16" spans="1:20" s="108" customFormat="1" ht="67.5" customHeight="1" x14ac:dyDescent="0.2">
      <c r="A16" s="23">
        <v>8</v>
      </c>
      <c r="B16" s="23" t="s">
        <v>39</v>
      </c>
      <c r="C16" s="23">
        <v>3523</v>
      </c>
      <c r="D16" s="23">
        <v>6351</v>
      </c>
      <c r="E16" s="23">
        <v>63</v>
      </c>
      <c r="F16" s="23">
        <v>14</v>
      </c>
      <c r="G16" s="152">
        <v>66014001700</v>
      </c>
      <c r="H16" s="24" t="s">
        <v>559</v>
      </c>
      <c r="I16" s="25" t="s">
        <v>765</v>
      </c>
      <c r="J16" s="23" t="s">
        <v>328</v>
      </c>
      <c r="K16" s="23"/>
      <c r="L16" s="104">
        <v>1850</v>
      </c>
      <c r="M16" s="152">
        <v>2018</v>
      </c>
      <c r="N16" s="78">
        <v>0</v>
      </c>
      <c r="O16" s="107">
        <f t="shared" si="0"/>
        <v>1850</v>
      </c>
      <c r="P16" s="78">
        <v>0</v>
      </c>
      <c r="Q16" s="78">
        <v>1850</v>
      </c>
      <c r="R16" s="78">
        <v>0</v>
      </c>
      <c r="S16" s="30"/>
    </row>
    <row r="17" spans="1:19" s="108" customFormat="1" ht="67.5" customHeight="1" x14ac:dyDescent="0.2">
      <c r="A17" s="23">
        <v>9</v>
      </c>
      <c r="B17" s="23" t="s">
        <v>39</v>
      </c>
      <c r="C17" s="23">
        <v>3523</v>
      </c>
      <c r="D17" s="23">
        <v>6351</v>
      </c>
      <c r="E17" s="23">
        <v>63</v>
      </c>
      <c r="F17" s="23">
        <v>14</v>
      </c>
      <c r="G17" s="152">
        <v>66014001700</v>
      </c>
      <c r="H17" s="24" t="s">
        <v>605</v>
      </c>
      <c r="I17" s="25" t="s">
        <v>766</v>
      </c>
      <c r="J17" s="23" t="s">
        <v>328</v>
      </c>
      <c r="K17" s="23"/>
      <c r="L17" s="104">
        <v>2000</v>
      </c>
      <c r="M17" s="152">
        <v>2018</v>
      </c>
      <c r="N17" s="78">
        <v>0</v>
      </c>
      <c r="O17" s="107">
        <f t="shared" si="0"/>
        <v>2000</v>
      </c>
      <c r="P17" s="78">
        <v>0</v>
      </c>
      <c r="Q17" s="78">
        <v>2000</v>
      </c>
      <c r="R17" s="78">
        <v>0</v>
      </c>
      <c r="S17" s="30"/>
    </row>
    <row r="18" spans="1:19" s="108" customFormat="1" ht="67.5" customHeight="1" x14ac:dyDescent="0.2">
      <c r="A18" s="23">
        <v>10</v>
      </c>
      <c r="B18" s="23" t="s">
        <v>39</v>
      </c>
      <c r="C18" s="23">
        <v>3523</v>
      </c>
      <c r="D18" s="23">
        <v>5331</v>
      </c>
      <c r="E18" s="23">
        <v>53</v>
      </c>
      <c r="F18" s="23">
        <v>14</v>
      </c>
      <c r="G18" s="152">
        <v>33014001700</v>
      </c>
      <c r="H18" s="24" t="s">
        <v>560</v>
      </c>
      <c r="I18" s="25" t="s">
        <v>767</v>
      </c>
      <c r="J18" s="23" t="s">
        <v>328</v>
      </c>
      <c r="K18" s="23"/>
      <c r="L18" s="104">
        <v>300</v>
      </c>
      <c r="M18" s="152">
        <v>2018</v>
      </c>
      <c r="N18" s="78">
        <v>0</v>
      </c>
      <c r="O18" s="107">
        <f t="shared" si="0"/>
        <v>300</v>
      </c>
      <c r="P18" s="78">
        <v>0</v>
      </c>
      <c r="Q18" s="78">
        <v>300</v>
      </c>
      <c r="R18" s="78">
        <v>0</v>
      </c>
      <c r="S18" s="30"/>
    </row>
    <row r="19" spans="1:19" s="108" customFormat="1" ht="67.5" customHeight="1" x14ac:dyDescent="0.2">
      <c r="A19" s="23">
        <v>11</v>
      </c>
      <c r="B19" s="23" t="s">
        <v>39</v>
      </c>
      <c r="C19" s="23">
        <v>3523</v>
      </c>
      <c r="D19" s="23">
        <v>5331</v>
      </c>
      <c r="E19" s="23">
        <v>53</v>
      </c>
      <c r="F19" s="23">
        <v>14</v>
      </c>
      <c r="G19" s="152">
        <v>33014001700</v>
      </c>
      <c r="H19" s="24" t="s">
        <v>561</v>
      </c>
      <c r="I19" s="25" t="s">
        <v>768</v>
      </c>
      <c r="J19" s="23" t="s">
        <v>328</v>
      </c>
      <c r="K19" s="23"/>
      <c r="L19" s="104">
        <v>350</v>
      </c>
      <c r="M19" s="152">
        <v>2018</v>
      </c>
      <c r="N19" s="78">
        <v>0</v>
      </c>
      <c r="O19" s="107">
        <f t="shared" si="0"/>
        <v>350</v>
      </c>
      <c r="P19" s="78">
        <v>0</v>
      </c>
      <c r="Q19" s="78">
        <v>350</v>
      </c>
      <c r="R19" s="78">
        <v>0</v>
      </c>
      <c r="S19" s="30"/>
    </row>
    <row r="20" spans="1:19" s="108" customFormat="1" ht="67.5" customHeight="1" x14ac:dyDescent="0.2">
      <c r="A20" s="23">
        <v>12</v>
      </c>
      <c r="B20" s="23" t="s">
        <v>39</v>
      </c>
      <c r="C20" s="23">
        <v>3523</v>
      </c>
      <c r="D20" s="23">
        <v>5331</v>
      </c>
      <c r="E20" s="23">
        <v>53</v>
      </c>
      <c r="F20" s="23">
        <v>14</v>
      </c>
      <c r="G20" s="152">
        <v>33014001700</v>
      </c>
      <c r="H20" s="24" t="s">
        <v>562</v>
      </c>
      <c r="I20" s="25" t="s">
        <v>769</v>
      </c>
      <c r="J20" s="23" t="s">
        <v>328</v>
      </c>
      <c r="K20" s="23"/>
      <c r="L20" s="104">
        <v>180</v>
      </c>
      <c r="M20" s="152">
        <v>2018</v>
      </c>
      <c r="N20" s="78">
        <v>0</v>
      </c>
      <c r="O20" s="107">
        <f t="shared" si="0"/>
        <v>180</v>
      </c>
      <c r="P20" s="78">
        <v>0</v>
      </c>
      <c r="Q20" s="78">
        <v>180</v>
      </c>
      <c r="R20" s="78">
        <v>0</v>
      </c>
      <c r="S20" s="30"/>
    </row>
    <row r="21" spans="1:19" s="108" customFormat="1" ht="67.5" customHeight="1" x14ac:dyDescent="0.2">
      <c r="A21" s="23">
        <v>13</v>
      </c>
      <c r="B21" s="23" t="s">
        <v>39</v>
      </c>
      <c r="C21" s="23">
        <v>3523</v>
      </c>
      <c r="D21" s="23">
        <v>5331</v>
      </c>
      <c r="E21" s="23">
        <v>53</v>
      </c>
      <c r="F21" s="23">
        <v>14</v>
      </c>
      <c r="G21" s="152">
        <v>33014001700</v>
      </c>
      <c r="H21" s="24" t="s">
        <v>563</v>
      </c>
      <c r="I21" s="25" t="s">
        <v>770</v>
      </c>
      <c r="J21" s="23" t="s">
        <v>328</v>
      </c>
      <c r="K21" s="23"/>
      <c r="L21" s="104">
        <v>250</v>
      </c>
      <c r="M21" s="152" t="s">
        <v>587</v>
      </c>
      <c r="N21" s="78">
        <v>0</v>
      </c>
      <c r="O21" s="107">
        <f t="shared" si="0"/>
        <v>250</v>
      </c>
      <c r="P21" s="78">
        <v>0</v>
      </c>
      <c r="Q21" s="78">
        <v>250</v>
      </c>
      <c r="R21" s="78">
        <v>0</v>
      </c>
      <c r="S21" s="30"/>
    </row>
    <row r="22" spans="1:19" s="108" customFormat="1" ht="67.5" customHeight="1" x14ac:dyDescent="0.2">
      <c r="A22" s="23">
        <v>14</v>
      </c>
      <c r="B22" s="23" t="s">
        <v>39</v>
      </c>
      <c r="C22" s="23">
        <v>3523</v>
      </c>
      <c r="D22" s="23">
        <v>5331</v>
      </c>
      <c r="E22" s="23">
        <v>53</v>
      </c>
      <c r="F22" s="23">
        <v>14</v>
      </c>
      <c r="G22" s="152">
        <v>33014001700</v>
      </c>
      <c r="H22" s="24" t="s">
        <v>564</v>
      </c>
      <c r="I22" s="25" t="s">
        <v>771</v>
      </c>
      <c r="J22" s="23" t="s">
        <v>328</v>
      </c>
      <c r="K22" s="23"/>
      <c r="L22" s="104">
        <v>445</v>
      </c>
      <c r="M22" s="152">
        <v>2018</v>
      </c>
      <c r="N22" s="78">
        <v>0</v>
      </c>
      <c r="O22" s="107">
        <f t="shared" si="0"/>
        <v>445</v>
      </c>
      <c r="P22" s="78">
        <v>0</v>
      </c>
      <c r="Q22" s="78">
        <v>445</v>
      </c>
      <c r="R22" s="78">
        <v>0</v>
      </c>
      <c r="S22" s="30"/>
    </row>
    <row r="23" spans="1:19" s="108" customFormat="1" ht="67.5" customHeight="1" x14ac:dyDescent="0.2">
      <c r="A23" s="23">
        <v>15</v>
      </c>
      <c r="B23" s="23" t="s">
        <v>39</v>
      </c>
      <c r="C23" s="23">
        <v>3523</v>
      </c>
      <c r="D23" s="23">
        <v>5331</v>
      </c>
      <c r="E23" s="23">
        <v>53</v>
      </c>
      <c r="F23" s="23">
        <v>14</v>
      </c>
      <c r="G23" s="152">
        <v>33014001700</v>
      </c>
      <c r="H23" s="24" t="s">
        <v>565</v>
      </c>
      <c r="I23" s="25" t="s">
        <v>772</v>
      </c>
      <c r="J23" s="23" t="s">
        <v>328</v>
      </c>
      <c r="K23" s="23"/>
      <c r="L23" s="104">
        <v>300</v>
      </c>
      <c r="M23" s="152">
        <v>2018</v>
      </c>
      <c r="N23" s="78">
        <v>0</v>
      </c>
      <c r="O23" s="107">
        <f t="shared" si="0"/>
        <v>300</v>
      </c>
      <c r="P23" s="78">
        <v>0</v>
      </c>
      <c r="Q23" s="78">
        <v>300</v>
      </c>
      <c r="R23" s="78">
        <v>0</v>
      </c>
      <c r="S23" s="30"/>
    </row>
    <row r="24" spans="1:19" s="108" customFormat="1" ht="67.5" customHeight="1" x14ac:dyDescent="0.2">
      <c r="A24" s="23">
        <v>16</v>
      </c>
      <c r="B24" s="23" t="s">
        <v>39</v>
      </c>
      <c r="C24" s="23">
        <v>3523</v>
      </c>
      <c r="D24" s="23">
        <v>5331</v>
      </c>
      <c r="E24" s="23">
        <v>53</v>
      </c>
      <c r="F24" s="23">
        <v>14</v>
      </c>
      <c r="G24" s="152">
        <v>33014001700</v>
      </c>
      <c r="H24" s="24" t="s">
        <v>566</v>
      </c>
      <c r="I24" s="25" t="s">
        <v>773</v>
      </c>
      <c r="J24" s="23" t="s">
        <v>328</v>
      </c>
      <c r="K24" s="23"/>
      <c r="L24" s="104">
        <v>410</v>
      </c>
      <c r="M24" s="152">
        <v>2018</v>
      </c>
      <c r="N24" s="78">
        <v>0</v>
      </c>
      <c r="O24" s="107">
        <f t="shared" si="0"/>
        <v>410</v>
      </c>
      <c r="P24" s="78">
        <v>0</v>
      </c>
      <c r="Q24" s="78">
        <v>410</v>
      </c>
      <c r="R24" s="78">
        <v>0</v>
      </c>
      <c r="S24" s="30"/>
    </row>
    <row r="25" spans="1:19" s="108" customFormat="1" ht="67.5" customHeight="1" x14ac:dyDescent="0.2">
      <c r="A25" s="23">
        <v>17</v>
      </c>
      <c r="B25" s="23" t="s">
        <v>39</v>
      </c>
      <c r="C25" s="23">
        <v>3523</v>
      </c>
      <c r="D25" s="23">
        <v>6351</v>
      </c>
      <c r="E25" s="23">
        <v>63</v>
      </c>
      <c r="F25" s="23">
        <v>14</v>
      </c>
      <c r="G25" s="152">
        <v>66014001700</v>
      </c>
      <c r="H25" s="24" t="s">
        <v>588</v>
      </c>
      <c r="I25" s="25" t="s">
        <v>774</v>
      </c>
      <c r="J25" s="23" t="s">
        <v>328</v>
      </c>
      <c r="K25" s="23"/>
      <c r="L25" s="104">
        <v>150</v>
      </c>
      <c r="M25" s="152">
        <v>2018</v>
      </c>
      <c r="N25" s="78">
        <v>0</v>
      </c>
      <c r="O25" s="107">
        <f t="shared" si="0"/>
        <v>150</v>
      </c>
      <c r="P25" s="78">
        <v>0</v>
      </c>
      <c r="Q25" s="78">
        <v>150</v>
      </c>
      <c r="R25" s="78">
        <v>0</v>
      </c>
      <c r="S25" s="30"/>
    </row>
    <row r="26" spans="1:19" s="108" customFormat="1" ht="67.5" customHeight="1" x14ac:dyDescent="0.2">
      <c r="A26" s="23">
        <v>18</v>
      </c>
      <c r="B26" s="23" t="s">
        <v>39</v>
      </c>
      <c r="C26" s="23">
        <v>3523</v>
      </c>
      <c r="D26" s="23">
        <v>5331</v>
      </c>
      <c r="E26" s="23">
        <v>53</v>
      </c>
      <c r="F26" s="23">
        <v>14</v>
      </c>
      <c r="G26" s="152">
        <v>33014001700</v>
      </c>
      <c r="H26" s="24" t="s">
        <v>567</v>
      </c>
      <c r="I26" s="25" t="s">
        <v>775</v>
      </c>
      <c r="J26" s="23" t="s">
        <v>328</v>
      </c>
      <c r="K26" s="23"/>
      <c r="L26" s="104">
        <v>650</v>
      </c>
      <c r="M26" s="152">
        <v>2018</v>
      </c>
      <c r="N26" s="78">
        <v>0</v>
      </c>
      <c r="O26" s="107">
        <f t="shared" si="0"/>
        <v>650</v>
      </c>
      <c r="P26" s="78">
        <v>0</v>
      </c>
      <c r="Q26" s="78">
        <v>650</v>
      </c>
      <c r="R26" s="78">
        <v>0</v>
      </c>
      <c r="S26" s="30"/>
    </row>
    <row r="27" spans="1:19" s="108" customFormat="1" ht="67.5" customHeight="1" x14ac:dyDescent="0.2">
      <c r="A27" s="23">
        <v>19</v>
      </c>
      <c r="B27" s="23" t="s">
        <v>39</v>
      </c>
      <c r="C27" s="23">
        <v>3523</v>
      </c>
      <c r="D27" s="23">
        <v>6351</v>
      </c>
      <c r="E27" s="23">
        <v>63</v>
      </c>
      <c r="F27" s="23">
        <v>14</v>
      </c>
      <c r="G27" s="152">
        <v>66014001700</v>
      </c>
      <c r="H27" s="24" t="s">
        <v>568</v>
      </c>
      <c r="I27" s="25" t="s">
        <v>776</v>
      </c>
      <c r="J27" s="23" t="s">
        <v>328</v>
      </c>
      <c r="K27" s="23"/>
      <c r="L27" s="104">
        <v>155</v>
      </c>
      <c r="M27" s="152">
        <v>2018</v>
      </c>
      <c r="N27" s="78">
        <v>0</v>
      </c>
      <c r="O27" s="107">
        <f t="shared" si="0"/>
        <v>155</v>
      </c>
      <c r="P27" s="78">
        <v>0</v>
      </c>
      <c r="Q27" s="78">
        <v>155</v>
      </c>
      <c r="R27" s="78">
        <v>0</v>
      </c>
      <c r="S27" s="30"/>
    </row>
    <row r="28" spans="1:19" s="108" customFormat="1" ht="67.5" customHeight="1" x14ac:dyDescent="0.2">
      <c r="A28" s="23">
        <v>20</v>
      </c>
      <c r="B28" s="23" t="s">
        <v>39</v>
      </c>
      <c r="C28" s="23">
        <v>3523</v>
      </c>
      <c r="D28" s="23">
        <v>6351</v>
      </c>
      <c r="E28" s="23">
        <v>63</v>
      </c>
      <c r="F28" s="23">
        <v>14</v>
      </c>
      <c r="G28" s="152">
        <v>66014001700</v>
      </c>
      <c r="H28" s="24" t="s">
        <v>569</v>
      </c>
      <c r="I28" s="25" t="s">
        <v>777</v>
      </c>
      <c r="J28" s="23" t="s">
        <v>328</v>
      </c>
      <c r="K28" s="23"/>
      <c r="L28" s="104">
        <v>320</v>
      </c>
      <c r="M28" s="152">
        <v>2018</v>
      </c>
      <c r="N28" s="78">
        <v>0</v>
      </c>
      <c r="O28" s="107">
        <f t="shared" si="0"/>
        <v>320</v>
      </c>
      <c r="P28" s="78">
        <v>0</v>
      </c>
      <c r="Q28" s="78">
        <v>320</v>
      </c>
      <c r="R28" s="78">
        <v>0</v>
      </c>
      <c r="S28" s="30"/>
    </row>
    <row r="29" spans="1:19" s="108" customFormat="1" ht="67.5" customHeight="1" x14ac:dyDescent="0.2">
      <c r="A29" s="23">
        <v>21</v>
      </c>
      <c r="B29" s="23" t="s">
        <v>39</v>
      </c>
      <c r="C29" s="23">
        <v>3523</v>
      </c>
      <c r="D29" s="23">
        <v>6351</v>
      </c>
      <c r="E29" s="23">
        <v>63</v>
      </c>
      <c r="F29" s="23">
        <v>14</v>
      </c>
      <c r="G29" s="152">
        <v>66014001700</v>
      </c>
      <c r="H29" s="24" t="s">
        <v>582</v>
      </c>
      <c r="I29" s="25" t="s">
        <v>778</v>
      </c>
      <c r="J29" s="23" t="s">
        <v>328</v>
      </c>
      <c r="K29" s="23"/>
      <c r="L29" s="104">
        <v>120</v>
      </c>
      <c r="M29" s="152">
        <v>2018</v>
      </c>
      <c r="N29" s="78">
        <v>0</v>
      </c>
      <c r="O29" s="107">
        <f t="shared" si="0"/>
        <v>120</v>
      </c>
      <c r="P29" s="78">
        <v>0</v>
      </c>
      <c r="Q29" s="78">
        <v>120</v>
      </c>
      <c r="R29" s="78">
        <v>0</v>
      </c>
      <c r="S29" s="30"/>
    </row>
    <row r="30" spans="1:19" s="108" customFormat="1" ht="67.5" customHeight="1" x14ac:dyDescent="0.2">
      <c r="A30" s="23">
        <v>22</v>
      </c>
      <c r="B30" s="23" t="s">
        <v>39</v>
      </c>
      <c r="C30" s="23">
        <v>3523</v>
      </c>
      <c r="D30" s="23">
        <v>6351</v>
      </c>
      <c r="E30" s="23">
        <v>63</v>
      </c>
      <c r="F30" s="23">
        <v>14</v>
      </c>
      <c r="G30" s="152">
        <v>66014001700</v>
      </c>
      <c r="H30" s="24" t="s">
        <v>570</v>
      </c>
      <c r="I30" s="25" t="s">
        <v>571</v>
      </c>
      <c r="J30" s="23" t="s">
        <v>328</v>
      </c>
      <c r="K30" s="23"/>
      <c r="L30" s="104">
        <v>190</v>
      </c>
      <c r="M30" s="152">
        <v>2018</v>
      </c>
      <c r="N30" s="78">
        <v>0</v>
      </c>
      <c r="O30" s="107">
        <f t="shared" si="0"/>
        <v>190</v>
      </c>
      <c r="P30" s="78">
        <v>0</v>
      </c>
      <c r="Q30" s="78">
        <v>190</v>
      </c>
      <c r="R30" s="78">
        <v>0</v>
      </c>
      <c r="S30" s="30"/>
    </row>
    <row r="31" spans="1:19" s="108" customFormat="1" ht="67.5" customHeight="1" x14ac:dyDescent="0.2">
      <c r="A31" s="23">
        <v>23</v>
      </c>
      <c r="B31" s="23" t="s">
        <v>39</v>
      </c>
      <c r="C31" s="23">
        <v>3523</v>
      </c>
      <c r="D31" s="23">
        <v>6351</v>
      </c>
      <c r="E31" s="23">
        <v>63</v>
      </c>
      <c r="F31" s="23">
        <v>14</v>
      </c>
      <c r="G31" s="152">
        <v>66014001700</v>
      </c>
      <c r="H31" s="24" t="s">
        <v>572</v>
      </c>
      <c r="I31" s="25" t="s">
        <v>573</v>
      </c>
      <c r="J31" s="23" t="s">
        <v>328</v>
      </c>
      <c r="K31" s="23"/>
      <c r="L31" s="104">
        <v>200</v>
      </c>
      <c r="M31" s="152">
        <v>2018</v>
      </c>
      <c r="N31" s="78">
        <v>0</v>
      </c>
      <c r="O31" s="107">
        <f t="shared" si="0"/>
        <v>200</v>
      </c>
      <c r="P31" s="78">
        <v>0</v>
      </c>
      <c r="Q31" s="78">
        <v>200</v>
      </c>
      <c r="R31" s="78">
        <v>0</v>
      </c>
      <c r="S31" s="30"/>
    </row>
    <row r="32" spans="1:19" s="108" customFormat="1" ht="67.5" customHeight="1" x14ac:dyDescent="0.2">
      <c r="A32" s="23">
        <v>24</v>
      </c>
      <c r="B32" s="23" t="s">
        <v>39</v>
      </c>
      <c r="C32" s="23">
        <v>3529</v>
      </c>
      <c r="D32" s="23">
        <v>5331</v>
      </c>
      <c r="E32" s="23">
        <v>53</v>
      </c>
      <c r="F32" s="23">
        <v>14</v>
      </c>
      <c r="G32" s="152">
        <v>33014001702</v>
      </c>
      <c r="H32" s="24" t="s">
        <v>574</v>
      </c>
      <c r="I32" s="25" t="s">
        <v>575</v>
      </c>
      <c r="J32" s="23" t="s">
        <v>328</v>
      </c>
      <c r="K32" s="23"/>
      <c r="L32" s="104">
        <v>210</v>
      </c>
      <c r="M32" s="152">
        <v>2018</v>
      </c>
      <c r="N32" s="78">
        <v>0</v>
      </c>
      <c r="O32" s="107">
        <f t="shared" si="0"/>
        <v>210</v>
      </c>
      <c r="P32" s="78">
        <v>0</v>
      </c>
      <c r="Q32" s="78">
        <v>210</v>
      </c>
      <c r="R32" s="78">
        <v>0</v>
      </c>
      <c r="S32" s="30"/>
    </row>
    <row r="33" spans="1:20" s="108" customFormat="1" ht="67.5" customHeight="1" x14ac:dyDescent="0.2">
      <c r="A33" s="23">
        <v>25</v>
      </c>
      <c r="B33" s="23" t="s">
        <v>39</v>
      </c>
      <c r="C33" s="23">
        <v>3533</v>
      </c>
      <c r="D33" s="23">
        <v>6351</v>
      </c>
      <c r="E33" s="23">
        <v>63</v>
      </c>
      <c r="F33" s="23">
        <v>14</v>
      </c>
      <c r="G33" s="152">
        <v>66014001704</v>
      </c>
      <c r="H33" s="24" t="s">
        <v>689</v>
      </c>
      <c r="I33" s="25" t="s">
        <v>779</v>
      </c>
      <c r="J33" s="23"/>
      <c r="K33" s="23"/>
      <c r="L33" s="104">
        <v>67926</v>
      </c>
      <c r="M33" s="152" t="s">
        <v>587</v>
      </c>
      <c r="N33" s="78">
        <v>0</v>
      </c>
      <c r="O33" s="107">
        <f t="shared" si="0"/>
        <v>22642</v>
      </c>
      <c r="P33" s="78">
        <v>0</v>
      </c>
      <c r="Q33" s="78">
        <v>22642</v>
      </c>
      <c r="R33" s="78">
        <f>L33-O33</f>
        <v>45284</v>
      </c>
      <c r="S33" s="30"/>
    </row>
    <row r="34" spans="1:20" s="108" customFormat="1" ht="67.5" customHeight="1" x14ac:dyDescent="0.2">
      <c r="A34" s="23">
        <v>26</v>
      </c>
      <c r="B34" s="23" t="s">
        <v>39</v>
      </c>
      <c r="C34" s="23">
        <v>3533</v>
      </c>
      <c r="D34" s="23">
        <v>6351</v>
      </c>
      <c r="E34" s="23">
        <v>63</v>
      </c>
      <c r="F34" s="23">
        <v>14</v>
      </c>
      <c r="G34" s="152">
        <v>66014001704</v>
      </c>
      <c r="H34" s="24" t="s">
        <v>690</v>
      </c>
      <c r="I34" s="25" t="s">
        <v>780</v>
      </c>
      <c r="J34" s="23"/>
      <c r="K34" s="23"/>
      <c r="L34" s="104">
        <v>16902</v>
      </c>
      <c r="M34" s="152">
        <v>2018</v>
      </c>
      <c r="N34" s="78">
        <v>0</v>
      </c>
      <c r="O34" s="107">
        <f t="shared" si="0"/>
        <v>5634</v>
      </c>
      <c r="P34" s="78">
        <v>0</v>
      </c>
      <c r="Q34" s="78">
        <v>5634</v>
      </c>
      <c r="R34" s="78">
        <f>L34-O34</f>
        <v>11268</v>
      </c>
      <c r="S34" s="30"/>
    </row>
    <row r="35" spans="1:20" s="108" customFormat="1" ht="67.5" customHeight="1" x14ac:dyDescent="0.2">
      <c r="A35" s="23">
        <v>27</v>
      </c>
      <c r="B35" s="23" t="s">
        <v>39</v>
      </c>
      <c r="C35" s="23">
        <v>3533</v>
      </c>
      <c r="D35" s="23">
        <v>6351</v>
      </c>
      <c r="E35" s="23">
        <v>63</v>
      </c>
      <c r="F35" s="23">
        <v>14</v>
      </c>
      <c r="G35" s="152">
        <v>66014001704</v>
      </c>
      <c r="H35" s="24" t="s">
        <v>691</v>
      </c>
      <c r="I35" s="25" t="s">
        <v>781</v>
      </c>
      <c r="J35" s="23"/>
      <c r="K35" s="23"/>
      <c r="L35" s="104">
        <v>6126</v>
      </c>
      <c r="M35" s="152">
        <v>2018</v>
      </c>
      <c r="N35" s="78">
        <v>0</v>
      </c>
      <c r="O35" s="107">
        <f t="shared" si="0"/>
        <v>2042</v>
      </c>
      <c r="P35" s="78">
        <v>0</v>
      </c>
      <c r="Q35" s="78">
        <v>2042</v>
      </c>
      <c r="R35" s="78">
        <f>L35-O35</f>
        <v>4084</v>
      </c>
      <c r="S35" s="30"/>
    </row>
    <row r="36" spans="1:20" s="108" customFormat="1" ht="67.5" customHeight="1" x14ac:dyDescent="0.2">
      <c r="A36" s="23">
        <v>28</v>
      </c>
      <c r="B36" s="23" t="s">
        <v>39</v>
      </c>
      <c r="C36" s="23">
        <v>3533</v>
      </c>
      <c r="D36" s="23">
        <v>5331</v>
      </c>
      <c r="E36" s="23">
        <v>53</v>
      </c>
      <c r="F36" s="23">
        <v>14</v>
      </c>
      <c r="G36" s="152">
        <v>33014001704</v>
      </c>
      <c r="H36" s="24" t="s">
        <v>576</v>
      </c>
      <c r="I36" s="25" t="s">
        <v>577</v>
      </c>
      <c r="J36" s="23" t="s">
        <v>328</v>
      </c>
      <c r="K36" s="23"/>
      <c r="L36" s="104">
        <v>277</v>
      </c>
      <c r="M36" s="152">
        <v>2018</v>
      </c>
      <c r="N36" s="78">
        <v>0</v>
      </c>
      <c r="O36" s="107">
        <f t="shared" si="0"/>
        <v>277</v>
      </c>
      <c r="P36" s="78">
        <v>0</v>
      </c>
      <c r="Q36" s="78">
        <v>277</v>
      </c>
      <c r="R36" s="78">
        <v>0</v>
      </c>
      <c r="S36" s="30"/>
    </row>
    <row r="37" spans="1:20" s="108" customFormat="1" ht="67.5" customHeight="1" x14ac:dyDescent="0.2">
      <c r="A37" s="23">
        <v>29</v>
      </c>
      <c r="B37" s="23" t="s">
        <v>39</v>
      </c>
      <c r="C37" s="23">
        <v>3533</v>
      </c>
      <c r="D37" s="23">
        <v>5331</v>
      </c>
      <c r="E37" s="23">
        <v>53</v>
      </c>
      <c r="F37" s="23">
        <v>14</v>
      </c>
      <c r="G37" s="152">
        <v>33014001704</v>
      </c>
      <c r="H37" s="24" t="s">
        <v>578</v>
      </c>
      <c r="I37" s="25" t="s">
        <v>579</v>
      </c>
      <c r="J37" s="23" t="s">
        <v>328</v>
      </c>
      <c r="K37" s="23"/>
      <c r="L37" s="104">
        <v>345</v>
      </c>
      <c r="M37" s="152">
        <v>2018</v>
      </c>
      <c r="N37" s="78">
        <v>0</v>
      </c>
      <c r="O37" s="107">
        <f t="shared" si="0"/>
        <v>345</v>
      </c>
      <c r="P37" s="78">
        <v>0</v>
      </c>
      <c r="Q37" s="78">
        <v>345</v>
      </c>
      <c r="R37" s="78">
        <v>0</v>
      </c>
      <c r="S37" s="30"/>
    </row>
    <row r="38" spans="1:20" s="108" customFormat="1" ht="67.5" customHeight="1" x14ac:dyDescent="0.2">
      <c r="A38" s="23">
        <v>30</v>
      </c>
      <c r="B38" s="23" t="s">
        <v>39</v>
      </c>
      <c r="C38" s="23">
        <v>3533</v>
      </c>
      <c r="D38" s="23">
        <v>5331</v>
      </c>
      <c r="E38" s="23">
        <v>53</v>
      </c>
      <c r="F38" s="23">
        <v>14</v>
      </c>
      <c r="G38" s="152">
        <v>33014001704</v>
      </c>
      <c r="H38" s="24" t="s">
        <v>580</v>
      </c>
      <c r="I38" s="25" t="s">
        <v>581</v>
      </c>
      <c r="J38" s="23" t="s">
        <v>328</v>
      </c>
      <c r="K38" s="23"/>
      <c r="L38" s="104">
        <v>365</v>
      </c>
      <c r="M38" s="152">
        <v>2018</v>
      </c>
      <c r="N38" s="78">
        <v>0</v>
      </c>
      <c r="O38" s="107">
        <f t="shared" si="0"/>
        <v>365</v>
      </c>
      <c r="P38" s="78">
        <v>0</v>
      </c>
      <c r="Q38" s="78">
        <v>365</v>
      </c>
      <c r="R38" s="78">
        <v>0</v>
      </c>
      <c r="S38" s="30"/>
    </row>
    <row r="39" spans="1:20" s="62" customFormat="1" ht="23.45" hidden="1" customHeight="1" x14ac:dyDescent="0.2">
      <c r="A39" s="181" t="s">
        <v>71</v>
      </c>
      <c r="B39" s="182"/>
      <c r="C39" s="182"/>
      <c r="D39" s="182"/>
      <c r="E39" s="213"/>
      <c r="F39" s="182"/>
      <c r="G39" s="182"/>
      <c r="H39" s="182"/>
      <c r="I39" s="182"/>
      <c r="J39" s="182"/>
      <c r="K39" s="182"/>
      <c r="L39" s="71">
        <f>SUM(L40:L45)</f>
        <v>0</v>
      </c>
      <c r="M39" s="71"/>
      <c r="N39" s="71">
        <f>SUM(N40:N45)</f>
        <v>0</v>
      </c>
      <c r="O39" s="71">
        <f>SUM(O40:O45)</f>
        <v>0</v>
      </c>
      <c r="P39" s="71">
        <f>SUM(P40:P45)</f>
        <v>0</v>
      </c>
      <c r="Q39" s="71">
        <f>SUM(Q40:Q45)</f>
        <v>0</v>
      </c>
      <c r="R39" s="71">
        <f>SUM(R40:R45)</f>
        <v>0</v>
      </c>
      <c r="S39" s="21"/>
    </row>
    <row r="40" spans="1:20" s="108" customFormat="1" ht="99" hidden="1" customHeight="1" x14ac:dyDescent="0.2">
      <c r="A40" s="23"/>
      <c r="B40" s="23"/>
      <c r="C40" s="23"/>
      <c r="D40" s="23"/>
      <c r="E40" s="23"/>
      <c r="F40" s="23"/>
      <c r="G40" s="152"/>
      <c r="H40" s="24"/>
      <c r="I40" s="25"/>
      <c r="J40" s="23"/>
      <c r="K40" s="23"/>
      <c r="L40" s="104"/>
      <c r="M40" s="153"/>
      <c r="N40" s="106"/>
      <c r="O40" s="107"/>
      <c r="P40" s="106"/>
      <c r="Q40" s="104"/>
      <c r="R40" s="104"/>
      <c r="S40" s="30"/>
    </row>
    <row r="41" spans="1:20" s="108" customFormat="1" ht="84.75" hidden="1" customHeight="1" x14ac:dyDescent="0.2">
      <c r="A41" s="23"/>
      <c r="B41" s="23"/>
      <c r="C41" s="23"/>
      <c r="D41" s="23"/>
      <c r="E41" s="23"/>
      <c r="F41" s="23"/>
      <c r="G41" s="152"/>
      <c r="H41" s="24"/>
      <c r="I41" s="25"/>
      <c r="J41" s="23"/>
      <c r="K41" s="23"/>
      <c r="L41" s="104"/>
      <c r="M41" s="153"/>
      <c r="N41" s="106"/>
      <c r="O41" s="107"/>
      <c r="P41" s="106"/>
      <c r="Q41" s="104"/>
      <c r="R41" s="104"/>
      <c r="S41" s="30"/>
    </row>
    <row r="42" spans="1:20" s="108" customFormat="1" ht="67.5" hidden="1" customHeight="1" x14ac:dyDescent="0.2">
      <c r="A42" s="23">
        <v>3</v>
      </c>
      <c r="B42" s="23"/>
      <c r="C42" s="23"/>
      <c r="D42" s="23"/>
      <c r="E42" s="23"/>
      <c r="F42" s="23"/>
      <c r="G42" s="152"/>
      <c r="H42" s="24"/>
      <c r="I42" s="25"/>
      <c r="J42" s="23"/>
      <c r="K42" s="23"/>
      <c r="L42" s="104"/>
      <c r="M42" s="153" t="s">
        <v>151</v>
      </c>
      <c r="N42" s="106"/>
      <c r="O42" s="107">
        <f t="shared" ref="O42:O45" si="1">P42+Q42</f>
        <v>0</v>
      </c>
      <c r="P42" s="106"/>
      <c r="Q42" s="104"/>
      <c r="R42" s="104">
        <f t="shared" ref="R42:R45" si="2">L42-O42</f>
        <v>0</v>
      </c>
      <c r="S42" s="30"/>
    </row>
    <row r="43" spans="1:20" s="108" customFormat="1" ht="67.5" hidden="1" customHeight="1" x14ac:dyDescent="0.2">
      <c r="A43" s="23">
        <v>4</v>
      </c>
      <c r="B43" s="23"/>
      <c r="C43" s="23"/>
      <c r="D43" s="23"/>
      <c r="E43" s="23"/>
      <c r="F43" s="23"/>
      <c r="G43" s="152"/>
      <c r="H43" s="24"/>
      <c r="I43" s="25"/>
      <c r="J43" s="23"/>
      <c r="K43" s="23"/>
      <c r="L43" s="104"/>
      <c r="M43" s="153" t="s">
        <v>151</v>
      </c>
      <c r="N43" s="106"/>
      <c r="O43" s="107">
        <f t="shared" si="1"/>
        <v>0</v>
      </c>
      <c r="P43" s="106"/>
      <c r="Q43" s="104"/>
      <c r="R43" s="104">
        <f t="shared" si="2"/>
        <v>0</v>
      </c>
      <c r="S43" s="30"/>
    </row>
    <row r="44" spans="1:20" s="108" customFormat="1" ht="67.5" hidden="1" customHeight="1" x14ac:dyDescent="0.2">
      <c r="A44" s="23">
        <v>5</v>
      </c>
      <c r="B44" s="23"/>
      <c r="C44" s="23"/>
      <c r="D44" s="23"/>
      <c r="E44" s="23"/>
      <c r="F44" s="23"/>
      <c r="G44" s="152"/>
      <c r="H44" s="24"/>
      <c r="I44" s="25"/>
      <c r="J44" s="23"/>
      <c r="K44" s="23"/>
      <c r="L44" s="104"/>
      <c r="M44" s="153" t="s">
        <v>151</v>
      </c>
      <c r="N44" s="106"/>
      <c r="O44" s="107">
        <f t="shared" si="1"/>
        <v>0</v>
      </c>
      <c r="P44" s="106"/>
      <c r="Q44" s="104"/>
      <c r="R44" s="104">
        <f t="shared" si="2"/>
        <v>0</v>
      </c>
      <c r="S44" s="30"/>
    </row>
    <row r="45" spans="1:20" s="108" customFormat="1" ht="67.5" hidden="1" customHeight="1" x14ac:dyDescent="0.2">
      <c r="A45" s="23">
        <v>6</v>
      </c>
      <c r="B45" s="23"/>
      <c r="C45" s="23"/>
      <c r="D45" s="23"/>
      <c r="E45" s="23"/>
      <c r="F45" s="23"/>
      <c r="G45" s="152"/>
      <c r="H45" s="24"/>
      <c r="I45" s="25"/>
      <c r="J45" s="23"/>
      <c r="K45" s="23"/>
      <c r="L45" s="104"/>
      <c r="M45" s="153" t="s">
        <v>151</v>
      </c>
      <c r="N45" s="106"/>
      <c r="O45" s="107">
        <f t="shared" si="1"/>
        <v>0</v>
      </c>
      <c r="P45" s="106"/>
      <c r="Q45" s="104"/>
      <c r="R45" s="104">
        <f t="shared" si="2"/>
        <v>0</v>
      </c>
      <c r="S45" s="30"/>
    </row>
    <row r="46" spans="1:20" ht="35.25" customHeight="1" x14ac:dyDescent="0.2">
      <c r="A46" s="109" t="s">
        <v>549</v>
      </c>
      <c r="B46" s="110"/>
      <c r="C46" s="110"/>
      <c r="D46" s="110"/>
      <c r="E46" s="110"/>
      <c r="F46" s="110"/>
      <c r="G46" s="110"/>
      <c r="H46" s="110"/>
      <c r="I46" s="110"/>
      <c r="J46" s="110"/>
      <c r="K46" s="110"/>
      <c r="L46" s="31">
        <f>+L8+L39</f>
        <v>105761</v>
      </c>
      <c r="M46" s="31"/>
      <c r="N46" s="31">
        <f>+N8+N39</f>
        <v>0</v>
      </c>
      <c r="O46" s="31">
        <f>+O8+O39</f>
        <v>45125</v>
      </c>
      <c r="P46" s="31">
        <f>+P8+P39</f>
        <v>0</v>
      </c>
      <c r="Q46" s="31">
        <f>+Q8+Q39</f>
        <v>45125</v>
      </c>
      <c r="R46" s="31">
        <f>+R8+R39</f>
        <v>60636</v>
      </c>
      <c r="S46" s="33"/>
    </row>
    <row r="47" spans="1:20" s="6" customFormat="1" x14ac:dyDescent="0.2">
      <c r="A47" s="5"/>
      <c r="B47" s="5"/>
      <c r="C47" s="5"/>
      <c r="D47" s="5"/>
      <c r="E47" s="5"/>
      <c r="F47" s="5"/>
      <c r="G47" s="5"/>
      <c r="H47" s="34"/>
      <c r="I47" s="5"/>
      <c r="J47" s="35"/>
      <c r="K47" s="36"/>
      <c r="L47" s="37"/>
      <c r="M47" s="38"/>
      <c r="N47" s="38"/>
      <c r="S47" s="39"/>
      <c r="T47" s="10"/>
    </row>
    <row r="48" spans="1:20" s="6" customFormat="1" x14ac:dyDescent="0.2">
      <c r="A48" s="5"/>
      <c r="B48" s="5"/>
      <c r="C48" s="5"/>
      <c r="D48" s="5"/>
      <c r="E48" s="5"/>
      <c r="F48" s="5"/>
      <c r="G48" s="5"/>
      <c r="H48" s="5"/>
      <c r="I48" s="5"/>
      <c r="J48" s="40"/>
      <c r="K48" s="41"/>
      <c r="L48" s="42"/>
      <c r="S48" s="39"/>
      <c r="T48" s="10"/>
    </row>
    <row r="49" spans="1:20" s="6" customFormat="1" x14ac:dyDescent="0.2">
      <c r="A49" s="5"/>
      <c r="B49" s="5"/>
      <c r="C49" s="5"/>
      <c r="D49" s="5"/>
      <c r="E49" s="5"/>
      <c r="F49" s="5"/>
      <c r="G49" s="5"/>
      <c r="H49" s="5"/>
      <c r="I49" s="5"/>
      <c r="J49" s="40"/>
      <c r="K49" s="41"/>
      <c r="L49" s="42"/>
      <c r="S49" s="39"/>
      <c r="T49" s="10"/>
    </row>
    <row r="50" spans="1:20" s="6" customFormat="1" x14ac:dyDescent="0.2">
      <c r="A50" s="5"/>
      <c r="B50" s="5"/>
      <c r="C50" s="5"/>
      <c r="D50" s="5"/>
      <c r="E50" s="5"/>
      <c r="F50" s="5"/>
      <c r="G50" s="5"/>
      <c r="H50" s="5"/>
      <c r="I50" s="5"/>
      <c r="J50" s="10"/>
      <c r="K50" s="41"/>
      <c r="L50" s="42"/>
      <c r="S50" s="39"/>
      <c r="T50" s="10"/>
    </row>
    <row r="51" spans="1:20" s="6" customFormat="1" x14ac:dyDescent="0.2">
      <c r="A51" s="5"/>
      <c r="B51" s="5"/>
      <c r="C51" s="5"/>
      <c r="D51" s="5"/>
      <c r="E51" s="5"/>
      <c r="F51" s="5"/>
      <c r="G51" s="5"/>
      <c r="H51" s="5"/>
      <c r="I51" s="5"/>
      <c r="J51" s="10"/>
      <c r="K51" s="41"/>
      <c r="L51" s="42"/>
      <c r="S51" s="39"/>
      <c r="T51" s="10"/>
    </row>
    <row r="52" spans="1:20" s="6" customFormat="1" x14ac:dyDescent="0.2">
      <c r="A52" s="5"/>
      <c r="B52" s="5"/>
      <c r="C52" s="5"/>
      <c r="D52" s="5"/>
      <c r="E52" s="5"/>
      <c r="F52" s="5"/>
      <c r="G52" s="5"/>
      <c r="H52" s="5"/>
      <c r="I52" s="5"/>
      <c r="J52" s="10"/>
      <c r="K52" s="41"/>
      <c r="L52" s="42"/>
      <c r="S52" s="39"/>
      <c r="T52" s="10"/>
    </row>
    <row r="53" spans="1:20" s="6" customFormat="1" x14ac:dyDescent="0.2">
      <c r="A53" s="5"/>
      <c r="B53" s="5"/>
      <c r="C53" s="5"/>
      <c r="D53" s="5"/>
      <c r="E53" s="5"/>
      <c r="F53" s="5"/>
      <c r="G53" s="5"/>
      <c r="H53" s="5"/>
      <c r="I53" s="5"/>
      <c r="J53" s="10"/>
      <c r="K53" s="41"/>
      <c r="L53" s="42"/>
      <c r="S53" s="39"/>
      <c r="T53" s="10"/>
    </row>
    <row r="54" spans="1:20" s="6" customFormat="1" x14ac:dyDescent="0.2">
      <c r="A54" s="5"/>
      <c r="B54" s="5"/>
      <c r="C54" s="5"/>
      <c r="D54" s="5"/>
      <c r="E54" s="5"/>
      <c r="F54" s="5"/>
      <c r="G54" s="5"/>
      <c r="H54" s="5"/>
      <c r="I54" s="5"/>
      <c r="J54" s="10"/>
      <c r="K54" s="41"/>
      <c r="L54" s="42"/>
      <c r="S54" s="39"/>
      <c r="T54" s="10"/>
    </row>
    <row r="55" spans="1:20" s="6" customFormat="1" x14ac:dyDescent="0.2">
      <c r="A55" s="5"/>
      <c r="B55" s="5"/>
      <c r="C55" s="5"/>
      <c r="D55" s="5"/>
      <c r="E55" s="5"/>
      <c r="F55" s="5"/>
      <c r="G55" s="5"/>
      <c r="H55" s="5"/>
      <c r="I55" s="5"/>
      <c r="J55" s="10"/>
      <c r="K55" s="41"/>
      <c r="L55" s="42"/>
      <c r="S55" s="39"/>
      <c r="T55" s="10"/>
    </row>
    <row r="56" spans="1:20" s="6" customFormat="1" x14ac:dyDescent="0.2">
      <c r="A56" s="5"/>
      <c r="B56" s="5"/>
      <c r="C56" s="5"/>
      <c r="D56" s="5"/>
      <c r="E56" s="5"/>
      <c r="F56" s="5"/>
      <c r="G56" s="5"/>
      <c r="H56" s="5"/>
      <c r="I56" s="5"/>
      <c r="J56" s="10"/>
      <c r="K56" s="41"/>
      <c r="L56" s="42"/>
      <c r="S56" s="39"/>
      <c r="T56" s="10"/>
    </row>
    <row r="57" spans="1:20" s="6" customFormat="1" x14ac:dyDescent="0.2">
      <c r="A57" s="5"/>
      <c r="B57" s="5"/>
      <c r="C57" s="5"/>
      <c r="D57" s="5"/>
      <c r="E57" s="5"/>
      <c r="F57" s="5"/>
      <c r="G57" s="5"/>
      <c r="H57" s="5"/>
      <c r="I57" s="5"/>
      <c r="J57" s="10"/>
      <c r="K57" s="41"/>
      <c r="L57" s="42"/>
      <c r="S57" s="39"/>
      <c r="T57" s="10"/>
    </row>
    <row r="58" spans="1:20" s="6" customFormat="1" x14ac:dyDescent="0.2">
      <c r="A58" s="5"/>
      <c r="B58" s="5"/>
      <c r="C58" s="5"/>
      <c r="D58" s="5"/>
      <c r="E58" s="5"/>
      <c r="F58" s="5"/>
      <c r="G58" s="5"/>
      <c r="H58" s="5"/>
      <c r="I58" s="5"/>
      <c r="J58" s="10"/>
      <c r="K58" s="41"/>
      <c r="L58" s="42"/>
      <c r="S58" s="39"/>
      <c r="T58" s="10"/>
    </row>
    <row r="59" spans="1:20" s="6" customFormat="1" x14ac:dyDescent="0.2">
      <c r="A59" s="5"/>
      <c r="B59" s="5"/>
      <c r="C59" s="5"/>
      <c r="D59" s="5"/>
      <c r="E59" s="5"/>
      <c r="F59" s="5"/>
      <c r="G59" s="5"/>
      <c r="H59" s="5"/>
      <c r="I59" s="5"/>
      <c r="J59" s="10"/>
      <c r="K59" s="41"/>
      <c r="L59" s="42"/>
      <c r="S59" s="39"/>
      <c r="T59" s="10"/>
    </row>
    <row r="60" spans="1:20" s="6" customFormat="1" x14ac:dyDescent="0.2">
      <c r="A60" s="5"/>
      <c r="B60" s="5"/>
      <c r="C60" s="5"/>
      <c r="D60" s="5"/>
      <c r="E60" s="5"/>
      <c r="F60" s="5"/>
      <c r="G60" s="5"/>
      <c r="H60" s="5"/>
      <c r="I60" s="5"/>
      <c r="J60" s="10"/>
      <c r="K60" s="41"/>
      <c r="L60" s="42"/>
      <c r="S60" s="39"/>
      <c r="T60" s="10"/>
    </row>
    <row r="61" spans="1:20" s="6" customFormat="1" x14ac:dyDescent="0.2">
      <c r="A61" s="5"/>
      <c r="B61" s="5"/>
      <c r="C61" s="5"/>
      <c r="D61" s="5"/>
      <c r="E61" s="5"/>
      <c r="F61" s="5"/>
      <c r="G61" s="5"/>
      <c r="H61" s="5"/>
      <c r="I61" s="5"/>
      <c r="J61" s="10"/>
      <c r="K61" s="41"/>
      <c r="L61" s="42"/>
      <c r="S61" s="39"/>
      <c r="T61" s="10"/>
    </row>
    <row r="62" spans="1:20" s="6" customFormat="1" x14ac:dyDescent="0.2">
      <c r="A62" s="5"/>
      <c r="B62" s="5"/>
      <c r="C62" s="5"/>
      <c r="D62" s="5"/>
      <c r="E62" s="5"/>
      <c r="F62" s="5"/>
      <c r="G62" s="5"/>
      <c r="H62" s="5"/>
      <c r="I62" s="5"/>
      <c r="J62" s="10"/>
      <c r="K62" s="41"/>
      <c r="L62" s="42"/>
      <c r="S62" s="39"/>
      <c r="T62" s="10"/>
    </row>
    <row r="63" spans="1:20" s="6" customFormat="1" x14ac:dyDescent="0.2">
      <c r="A63" s="5"/>
      <c r="B63" s="5"/>
      <c r="C63" s="5"/>
      <c r="D63" s="5"/>
      <c r="E63" s="5"/>
      <c r="F63" s="5"/>
      <c r="G63" s="5"/>
      <c r="H63" s="5"/>
      <c r="I63" s="5"/>
      <c r="J63" s="10"/>
      <c r="K63" s="41"/>
      <c r="L63" s="42"/>
      <c r="S63" s="39"/>
      <c r="T63" s="10"/>
    </row>
    <row r="64" spans="1:20" s="6" customFormat="1" x14ac:dyDescent="0.2">
      <c r="A64" s="5"/>
      <c r="B64" s="5"/>
      <c r="C64" s="5"/>
      <c r="D64" s="5"/>
      <c r="E64" s="5"/>
      <c r="F64" s="5"/>
      <c r="G64" s="5"/>
      <c r="H64" s="5"/>
      <c r="I64" s="5"/>
      <c r="J64" s="10"/>
      <c r="K64" s="41"/>
      <c r="L64" s="42"/>
      <c r="S64" s="39"/>
      <c r="T64" s="10"/>
    </row>
    <row r="65" spans="1:20" s="6" customFormat="1" x14ac:dyDescent="0.2">
      <c r="A65" s="5"/>
      <c r="B65" s="5"/>
      <c r="C65" s="5"/>
      <c r="D65" s="5"/>
      <c r="E65" s="5"/>
      <c r="F65" s="5"/>
      <c r="G65" s="5"/>
      <c r="H65" s="5"/>
      <c r="I65" s="5"/>
      <c r="J65" s="10"/>
      <c r="K65" s="41"/>
      <c r="L65" s="42"/>
      <c r="S65" s="39"/>
      <c r="T65" s="10"/>
    </row>
    <row r="66" spans="1:20" s="6" customFormat="1" x14ac:dyDescent="0.2">
      <c r="A66" s="5"/>
      <c r="B66" s="5"/>
      <c r="C66" s="5"/>
      <c r="D66" s="5"/>
      <c r="E66" s="5"/>
      <c r="F66" s="5"/>
      <c r="G66" s="5"/>
      <c r="H66" s="5"/>
      <c r="I66" s="5"/>
      <c r="J66" s="10"/>
      <c r="K66" s="41"/>
      <c r="L66" s="42"/>
      <c r="S66" s="39"/>
      <c r="T66" s="10"/>
    </row>
    <row r="67" spans="1:20" s="6" customFormat="1" x14ac:dyDescent="0.2">
      <c r="A67" s="5"/>
      <c r="B67" s="5"/>
      <c r="C67" s="5"/>
      <c r="D67" s="5"/>
      <c r="E67" s="5"/>
      <c r="F67" s="5"/>
      <c r="G67" s="5"/>
      <c r="H67" s="5"/>
      <c r="I67" s="5"/>
      <c r="J67" s="10"/>
      <c r="K67" s="5"/>
      <c r="L67" s="42"/>
      <c r="S67" s="39"/>
      <c r="T67" s="10"/>
    </row>
    <row r="68" spans="1:20" s="6" customFormat="1" x14ac:dyDescent="0.2">
      <c r="A68" s="5"/>
      <c r="B68" s="5"/>
      <c r="C68" s="5"/>
      <c r="D68" s="5"/>
      <c r="E68" s="5"/>
      <c r="F68" s="5"/>
      <c r="G68" s="5"/>
      <c r="H68" s="5"/>
      <c r="I68" s="5"/>
      <c r="J68" s="10"/>
      <c r="K68" s="5"/>
      <c r="L68" s="42"/>
      <c r="S68" s="39"/>
      <c r="T68" s="10"/>
    </row>
    <row r="69" spans="1:20" s="6" customFormat="1" x14ac:dyDescent="0.2">
      <c r="A69" s="5"/>
      <c r="B69" s="5"/>
      <c r="C69" s="5"/>
      <c r="D69" s="5"/>
      <c r="E69" s="5"/>
      <c r="F69" s="5"/>
      <c r="G69" s="5"/>
      <c r="H69" s="5"/>
      <c r="I69" s="5"/>
      <c r="J69" s="10"/>
      <c r="K69" s="5"/>
      <c r="L69" s="42"/>
      <c r="S69" s="39"/>
      <c r="T69" s="10"/>
    </row>
    <row r="70" spans="1:20" s="6" customFormat="1" x14ac:dyDescent="0.2">
      <c r="A70" s="5"/>
      <c r="B70" s="5"/>
      <c r="C70" s="5"/>
      <c r="D70" s="5"/>
      <c r="E70" s="5"/>
      <c r="F70" s="5"/>
      <c r="G70" s="5"/>
      <c r="H70" s="5"/>
      <c r="I70" s="5"/>
      <c r="J70" s="10"/>
      <c r="K70" s="5"/>
      <c r="L70" s="42"/>
      <c r="S70" s="39"/>
      <c r="T70" s="10"/>
    </row>
    <row r="71" spans="1:20" s="6" customFormat="1" x14ac:dyDescent="0.2">
      <c r="A71" s="5"/>
      <c r="B71" s="5"/>
      <c r="C71" s="5"/>
      <c r="D71" s="5"/>
      <c r="E71" s="5"/>
      <c r="F71" s="5"/>
      <c r="G71" s="5"/>
      <c r="H71" s="5"/>
      <c r="I71" s="5"/>
      <c r="J71" s="10"/>
      <c r="K71" s="5"/>
      <c r="L71" s="42"/>
      <c r="S71" s="39"/>
      <c r="T71" s="10"/>
    </row>
    <row r="72" spans="1:20" s="6" customFormat="1" x14ac:dyDescent="0.2">
      <c r="A72" s="5"/>
      <c r="B72" s="5"/>
      <c r="C72" s="5"/>
      <c r="D72" s="5"/>
      <c r="E72" s="5"/>
      <c r="F72" s="5"/>
      <c r="G72" s="5"/>
      <c r="H72" s="5"/>
      <c r="I72" s="5"/>
      <c r="J72" s="10"/>
      <c r="K72" s="5"/>
      <c r="L72" s="42"/>
      <c r="S72" s="39"/>
      <c r="T72" s="10"/>
    </row>
    <row r="73" spans="1:20" s="6" customFormat="1" x14ac:dyDescent="0.2">
      <c r="A73" s="5"/>
      <c r="B73" s="5"/>
      <c r="C73" s="5"/>
      <c r="D73" s="5"/>
      <c r="E73" s="5"/>
      <c r="F73" s="5"/>
      <c r="G73" s="5"/>
      <c r="H73" s="5"/>
      <c r="I73" s="5"/>
      <c r="J73" s="10"/>
      <c r="K73" s="5"/>
      <c r="L73" s="42"/>
      <c r="S73" s="39"/>
      <c r="T73" s="10"/>
    </row>
    <row r="74" spans="1:20" s="6" customFormat="1" x14ac:dyDescent="0.2">
      <c r="A74" s="5"/>
      <c r="B74" s="5"/>
      <c r="C74" s="5"/>
      <c r="D74" s="5"/>
      <c r="E74" s="5"/>
      <c r="F74" s="5"/>
      <c r="G74" s="5"/>
      <c r="H74" s="5"/>
      <c r="I74" s="5"/>
      <c r="J74" s="10"/>
      <c r="K74" s="5"/>
      <c r="L74" s="42"/>
      <c r="S74" s="39"/>
      <c r="T74" s="10"/>
    </row>
    <row r="75" spans="1:20" s="6" customFormat="1" x14ac:dyDescent="0.2">
      <c r="A75" s="5"/>
      <c r="B75" s="5"/>
      <c r="C75" s="5"/>
      <c r="D75" s="5"/>
      <c r="E75" s="5"/>
      <c r="F75" s="5"/>
      <c r="G75" s="5"/>
      <c r="H75" s="5"/>
      <c r="I75" s="5"/>
      <c r="J75" s="10"/>
      <c r="K75" s="5"/>
      <c r="L75" s="42"/>
      <c r="S75" s="39"/>
      <c r="T75" s="10"/>
    </row>
    <row r="76" spans="1:20" s="6" customFormat="1" x14ac:dyDescent="0.2">
      <c r="A76" s="5"/>
      <c r="B76" s="5"/>
      <c r="C76" s="5"/>
      <c r="D76" s="5"/>
      <c r="E76" s="5"/>
      <c r="F76" s="5"/>
      <c r="G76" s="5"/>
      <c r="H76" s="5"/>
      <c r="I76" s="5"/>
      <c r="J76" s="10"/>
      <c r="K76" s="5"/>
      <c r="L76" s="42"/>
      <c r="S76" s="39"/>
      <c r="T76" s="10"/>
    </row>
    <row r="77" spans="1:20" s="6" customFormat="1" x14ac:dyDescent="0.2">
      <c r="A77" s="5"/>
      <c r="B77" s="5"/>
      <c r="C77" s="5"/>
      <c r="D77" s="5"/>
      <c r="E77" s="5"/>
      <c r="F77" s="5"/>
      <c r="G77" s="5"/>
      <c r="H77" s="5"/>
      <c r="I77" s="5"/>
      <c r="J77" s="10"/>
      <c r="K77" s="5"/>
      <c r="L77" s="42"/>
      <c r="S77" s="39"/>
      <c r="T77" s="10"/>
    </row>
    <row r="78" spans="1:20" s="6" customFormat="1" x14ac:dyDescent="0.2">
      <c r="A78" s="10"/>
      <c r="B78" s="10"/>
      <c r="C78" s="10"/>
      <c r="D78" s="10"/>
      <c r="E78" s="10"/>
      <c r="F78" s="10"/>
      <c r="G78" s="10"/>
      <c r="H78" s="10"/>
      <c r="I78" s="10"/>
      <c r="J78" s="10"/>
      <c r="K78" s="5"/>
      <c r="L78" s="42"/>
      <c r="S78" s="39"/>
      <c r="T78" s="10"/>
    </row>
    <row r="79" spans="1:20" s="6" customFormat="1" x14ac:dyDescent="0.2">
      <c r="A79" s="10"/>
      <c r="B79" s="10"/>
      <c r="C79" s="10"/>
      <c r="D79" s="10"/>
      <c r="E79" s="10"/>
      <c r="F79" s="10"/>
      <c r="G79" s="10"/>
      <c r="H79" s="10"/>
      <c r="I79" s="10"/>
      <c r="J79" s="10"/>
      <c r="K79" s="5"/>
      <c r="L79" s="42"/>
      <c r="S79" s="39"/>
      <c r="T79" s="10"/>
    </row>
    <row r="80" spans="1:20" s="6" customFormat="1" x14ac:dyDescent="0.2">
      <c r="A80" s="10"/>
      <c r="B80" s="10"/>
      <c r="C80" s="10"/>
      <c r="D80" s="10"/>
      <c r="E80" s="10"/>
      <c r="F80" s="10"/>
      <c r="G80" s="10"/>
      <c r="H80" s="10"/>
      <c r="I80" s="10"/>
      <c r="J80" s="10"/>
      <c r="K80" s="5"/>
      <c r="L80" s="42"/>
      <c r="S80" s="39"/>
      <c r="T80" s="10"/>
    </row>
    <row r="81" spans="1:20" s="6" customFormat="1" x14ac:dyDescent="0.2">
      <c r="A81" s="10"/>
      <c r="B81" s="10"/>
      <c r="C81" s="10"/>
      <c r="D81" s="10"/>
      <c r="E81" s="10"/>
      <c r="F81" s="10"/>
      <c r="G81" s="10"/>
      <c r="H81" s="10"/>
      <c r="I81" s="10"/>
      <c r="J81" s="10"/>
      <c r="K81" s="5"/>
      <c r="L81" s="42"/>
      <c r="S81" s="39"/>
      <c r="T81" s="10"/>
    </row>
    <row r="82" spans="1:20" s="6" customFormat="1" x14ac:dyDescent="0.2">
      <c r="A82" s="10"/>
      <c r="B82" s="10"/>
      <c r="C82" s="10"/>
      <c r="D82" s="10"/>
      <c r="E82" s="10"/>
      <c r="F82" s="10"/>
      <c r="G82" s="10"/>
      <c r="H82" s="10"/>
      <c r="I82" s="10"/>
      <c r="J82" s="10"/>
      <c r="K82" s="5"/>
      <c r="L82" s="42"/>
      <c r="S82" s="39"/>
      <c r="T82" s="10"/>
    </row>
    <row r="83" spans="1:20" s="6" customFormat="1" x14ac:dyDescent="0.2">
      <c r="A83" s="10"/>
      <c r="B83" s="10"/>
      <c r="C83" s="10"/>
      <c r="D83" s="10"/>
      <c r="E83" s="10"/>
      <c r="F83" s="10"/>
      <c r="G83" s="10"/>
      <c r="H83" s="10"/>
      <c r="I83" s="10"/>
      <c r="J83" s="10"/>
      <c r="K83" s="5"/>
      <c r="L83" s="42"/>
      <c r="S83" s="39"/>
      <c r="T83" s="10"/>
    </row>
    <row r="84" spans="1:20" s="6" customFormat="1" x14ac:dyDescent="0.2">
      <c r="A84" s="10"/>
      <c r="B84" s="10"/>
      <c r="C84" s="10"/>
      <c r="D84" s="10"/>
      <c r="E84" s="10"/>
      <c r="F84" s="10"/>
      <c r="G84" s="10"/>
      <c r="H84" s="10"/>
      <c r="I84" s="10"/>
      <c r="J84" s="10"/>
      <c r="K84" s="5"/>
      <c r="L84" s="42"/>
      <c r="S84" s="39"/>
      <c r="T84" s="10"/>
    </row>
    <row r="85" spans="1:20" s="6" customFormat="1" x14ac:dyDescent="0.2">
      <c r="A85" s="10"/>
      <c r="B85" s="10"/>
      <c r="C85" s="10"/>
      <c r="D85" s="10"/>
      <c r="E85" s="10"/>
      <c r="F85" s="10"/>
      <c r="G85" s="10"/>
      <c r="H85" s="10"/>
      <c r="I85" s="10"/>
      <c r="J85" s="10"/>
      <c r="K85" s="5"/>
      <c r="L85" s="42"/>
      <c r="S85" s="39"/>
      <c r="T85" s="10"/>
    </row>
    <row r="86" spans="1:20" s="6" customFormat="1" x14ac:dyDescent="0.2">
      <c r="A86" s="10"/>
      <c r="B86" s="10"/>
      <c r="C86" s="10"/>
      <c r="D86" s="10"/>
      <c r="E86" s="10"/>
      <c r="F86" s="10"/>
      <c r="G86" s="10"/>
      <c r="H86" s="10"/>
      <c r="I86" s="10"/>
      <c r="J86" s="10"/>
      <c r="K86" s="5"/>
      <c r="L86" s="42"/>
      <c r="S86" s="39"/>
      <c r="T86" s="10"/>
    </row>
    <row r="87" spans="1:20" s="6" customFormat="1" x14ac:dyDescent="0.2">
      <c r="A87" s="10"/>
      <c r="B87" s="10"/>
      <c r="C87" s="10"/>
      <c r="D87" s="10"/>
      <c r="E87" s="10"/>
      <c r="F87" s="10"/>
      <c r="G87" s="10"/>
      <c r="H87" s="10"/>
      <c r="I87" s="10"/>
      <c r="J87" s="10"/>
      <c r="K87" s="5"/>
      <c r="L87" s="42"/>
      <c r="S87" s="39"/>
      <c r="T87" s="10"/>
    </row>
    <row r="88" spans="1:20" s="6" customFormat="1" x14ac:dyDescent="0.2">
      <c r="A88" s="10"/>
      <c r="B88" s="10"/>
      <c r="C88" s="10"/>
      <c r="D88" s="10"/>
      <c r="E88" s="10"/>
      <c r="F88" s="10"/>
      <c r="G88" s="10"/>
      <c r="H88" s="10"/>
      <c r="I88" s="10"/>
      <c r="J88" s="10"/>
      <c r="K88" s="5"/>
      <c r="L88" s="42"/>
      <c r="S88" s="39"/>
      <c r="T88" s="10"/>
    </row>
    <row r="89" spans="1:20" s="6" customFormat="1" x14ac:dyDescent="0.2">
      <c r="A89" s="10"/>
      <c r="B89" s="10"/>
      <c r="C89" s="10"/>
      <c r="D89" s="10"/>
      <c r="E89" s="10"/>
      <c r="F89" s="10"/>
      <c r="G89" s="10"/>
      <c r="H89" s="10"/>
      <c r="I89" s="10"/>
      <c r="J89" s="10"/>
      <c r="K89" s="5"/>
      <c r="L89" s="42"/>
      <c r="S89" s="39"/>
      <c r="T89" s="10"/>
    </row>
    <row r="90" spans="1:20" s="6" customFormat="1" x14ac:dyDescent="0.2">
      <c r="A90" s="10"/>
      <c r="B90" s="10"/>
      <c r="C90" s="10"/>
      <c r="D90" s="10"/>
      <c r="E90" s="10"/>
      <c r="F90" s="10"/>
      <c r="G90" s="10"/>
      <c r="H90" s="10"/>
      <c r="I90" s="10"/>
      <c r="J90" s="10"/>
      <c r="K90" s="5"/>
      <c r="L90" s="42"/>
      <c r="S90" s="39"/>
      <c r="T90" s="10"/>
    </row>
    <row r="91" spans="1:20" s="6" customFormat="1" x14ac:dyDescent="0.2">
      <c r="A91" s="10"/>
      <c r="B91" s="10"/>
      <c r="C91" s="10"/>
      <c r="D91" s="10"/>
      <c r="E91" s="10"/>
      <c r="F91" s="10"/>
      <c r="G91" s="10"/>
      <c r="H91" s="10"/>
      <c r="I91" s="10"/>
      <c r="J91" s="10"/>
      <c r="K91" s="5"/>
      <c r="L91" s="42"/>
      <c r="S91" s="39"/>
      <c r="T91" s="10"/>
    </row>
    <row r="92" spans="1:20" s="6" customFormat="1" x14ac:dyDescent="0.2">
      <c r="A92" s="10"/>
      <c r="B92" s="10"/>
      <c r="C92" s="10"/>
      <c r="D92" s="10"/>
      <c r="E92" s="10"/>
      <c r="F92" s="10"/>
      <c r="G92" s="10"/>
      <c r="H92" s="10"/>
      <c r="I92" s="10"/>
      <c r="J92" s="10"/>
      <c r="K92" s="5"/>
      <c r="L92" s="42"/>
      <c r="S92" s="39"/>
      <c r="T92" s="10"/>
    </row>
    <row r="93" spans="1:20" s="6" customFormat="1" x14ac:dyDescent="0.2">
      <c r="A93" s="10"/>
      <c r="B93" s="10"/>
      <c r="C93" s="10"/>
      <c r="D93" s="10"/>
      <c r="E93" s="10"/>
      <c r="F93" s="10"/>
      <c r="G93" s="10"/>
      <c r="H93" s="10"/>
      <c r="I93" s="10"/>
      <c r="J93" s="10"/>
      <c r="K93" s="5"/>
      <c r="L93" s="42"/>
      <c r="S93" s="39"/>
      <c r="T93" s="10"/>
    </row>
    <row r="94" spans="1:20" s="6" customFormat="1" x14ac:dyDescent="0.2">
      <c r="A94" s="10"/>
      <c r="B94" s="10"/>
      <c r="C94" s="10"/>
      <c r="D94" s="10"/>
      <c r="E94" s="10"/>
      <c r="F94" s="10"/>
      <c r="G94" s="10"/>
      <c r="H94" s="10"/>
      <c r="I94" s="10"/>
      <c r="J94" s="10"/>
      <c r="K94" s="5"/>
      <c r="L94" s="42"/>
      <c r="S94" s="39"/>
      <c r="T94" s="10"/>
    </row>
    <row r="95" spans="1:20" s="6" customFormat="1" x14ac:dyDescent="0.2">
      <c r="A95" s="10"/>
      <c r="B95" s="10"/>
      <c r="C95" s="10"/>
      <c r="D95" s="10"/>
      <c r="E95" s="10"/>
      <c r="F95" s="10"/>
      <c r="G95" s="10"/>
      <c r="H95" s="10"/>
      <c r="I95" s="10"/>
      <c r="J95" s="10"/>
      <c r="K95" s="5"/>
      <c r="L95" s="42"/>
      <c r="S95" s="39"/>
      <c r="T95" s="10"/>
    </row>
    <row r="96" spans="1:20" s="6" customFormat="1" x14ac:dyDescent="0.2">
      <c r="A96" s="10"/>
      <c r="B96" s="10"/>
      <c r="C96" s="10"/>
      <c r="D96" s="10"/>
      <c r="E96" s="10"/>
      <c r="F96" s="10"/>
      <c r="G96" s="10"/>
      <c r="H96" s="10"/>
      <c r="I96" s="10"/>
      <c r="J96" s="10"/>
      <c r="K96" s="5"/>
      <c r="L96" s="42"/>
      <c r="S96" s="39"/>
      <c r="T96" s="10"/>
    </row>
    <row r="97" spans="1:20" s="6" customFormat="1" x14ac:dyDescent="0.2">
      <c r="A97" s="10"/>
      <c r="B97" s="10"/>
      <c r="C97" s="10"/>
      <c r="D97" s="10"/>
      <c r="E97" s="10"/>
      <c r="F97" s="10"/>
      <c r="G97" s="10"/>
      <c r="H97" s="10"/>
      <c r="I97" s="10"/>
      <c r="J97" s="10"/>
      <c r="K97" s="5"/>
      <c r="L97" s="42"/>
      <c r="S97" s="39"/>
      <c r="T97" s="10"/>
    </row>
    <row r="98" spans="1:20" s="6" customFormat="1" x14ac:dyDescent="0.2">
      <c r="A98" s="10"/>
      <c r="B98" s="10"/>
      <c r="C98" s="10"/>
      <c r="D98" s="10"/>
      <c r="E98" s="10"/>
      <c r="F98" s="10"/>
      <c r="G98" s="10"/>
      <c r="H98" s="10"/>
      <c r="I98" s="10"/>
      <c r="J98" s="10"/>
      <c r="K98" s="5"/>
      <c r="L98" s="42"/>
      <c r="S98" s="39"/>
      <c r="T98" s="10"/>
    </row>
    <row r="99" spans="1:20" s="6" customFormat="1" x14ac:dyDescent="0.2">
      <c r="A99" s="10"/>
      <c r="B99" s="10"/>
      <c r="C99" s="10"/>
      <c r="D99" s="10"/>
      <c r="E99" s="10"/>
      <c r="F99" s="10"/>
      <c r="G99" s="10"/>
      <c r="H99" s="10"/>
      <c r="I99" s="10"/>
      <c r="J99" s="10"/>
      <c r="K99" s="5"/>
      <c r="L99" s="42"/>
      <c r="S99" s="39"/>
      <c r="T99" s="10"/>
    </row>
    <row r="100" spans="1:20" s="6" customFormat="1" x14ac:dyDescent="0.2">
      <c r="A100" s="10"/>
      <c r="B100" s="10"/>
      <c r="C100" s="10"/>
      <c r="D100" s="10"/>
      <c r="E100" s="10"/>
      <c r="F100" s="10"/>
      <c r="G100" s="10"/>
      <c r="H100" s="10"/>
      <c r="I100" s="10"/>
      <c r="J100" s="10"/>
      <c r="K100" s="5"/>
      <c r="L100" s="42"/>
      <c r="S100" s="39"/>
      <c r="T100" s="10"/>
    </row>
    <row r="101" spans="1:20" s="6" customFormat="1" x14ac:dyDescent="0.2">
      <c r="A101" s="10"/>
      <c r="B101" s="10"/>
      <c r="C101" s="10"/>
      <c r="D101" s="10"/>
      <c r="E101" s="10"/>
      <c r="F101" s="10"/>
      <c r="G101" s="10"/>
      <c r="H101" s="10"/>
      <c r="I101" s="10"/>
      <c r="J101" s="10"/>
      <c r="K101" s="5"/>
      <c r="L101" s="42"/>
      <c r="S101" s="39"/>
      <c r="T101" s="10"/>
    </row>
    <row r="102" spans="1:20" s="6" customFormat="1" x14ac:dyDescent="0.2">
      <c r="A102" s="10"/>
      <c r="B102" s="10"/>
      <c r="C102" s="10"/>
      <c r="D102" s="10"/>
      <c r="E102" s="10"/>
      <c r="F102" s="10"/>
      <c r="G102" s="10"/>
      <c r="H102" s="10"/>
      <c r="I102" s="10"/>
      <c r="J102" s="10"/>
      <c r="K102" s="5"/>
      <c r="L102" s="42"/>
      <c r="S102" s="39"/>
      <c r="T102" s="10"/>
    </row>
    <row r="103" spans="1:20" s="6" customFormat="1" x14ac:dyDescent="0.2">
      <c r="A103" s="10"/>
      <c r="B103" s="10"/>
      <c r="C103" s="10"/>
      <c r="D103" s="10"/>
      <c r="E103" s="10"/>
      <c r="F103" s="10"/>
      <c r="G103" s="10"/>
      <c r="H103" s="10"/>
      <c r="I103" s="10"/>
      <c r="J103" s="10"/>
      <c r="K103" s="5"/>
      <c r="L103" s="42"/>
      <c r="S103" s="39"/>
      <c r="T103" s="10"/>
    </row>
    <row r="104" spans="1:20" s="6" customFormat="1" x14ac:dyDescent="0.2">
      <c r="A104" s="10"/>
      <c r="B104" s="10"/>
      <c r="C104" s="10"/>
      <c r="D104" s="10"/>
      <c r="E104" s="10"/>
      <c r="F104" s="10"/>
      <c r="G104" s="10"/>
      <c r="H104" s="10"/>
      <c r="I104" s="10"/>
      <c r="J104" s="10"/>
      <c r="K104" s="5"/>
      <c r="L104" s="42"/>
      <c r="S104" s="39"/>
      <c r="T104" s="10"/>
    </row>
    <row r="105" spans="1:20" s="6" customFormat="1" x14ac:dyDescent="0.2">
      <c r="A105" s="10"/>
      <c r="B105" s="10"/>
      <c r="C105" s="10"/>
      <c r="D105" s="10"/>
      <c r="E105" s="10"/>
      <c r="F105" s="10"/>
      <c r="G105" s="10"/>
      <c r="H105" s="10"/>
      <c r="I105" s="10"/>
      <c r="J105" s="10"/>
      <c r="K105" s="5"/>
      <c r="L105" s="42"/>
      <c r="S105" s="39"/>
      <c r="T105" s="10"/>
    </row>
    <row r="106" spans="1:20" s="6" customFormat="1" x14ac:dyDescent="0.2">
      <c r="A106" s="10"/>
      <c r="B106" s="10"/>
      <c r="C106" s="10"/>
      <c r="D106" s="10"/>
      <c r="E106" s="10"/>
      <c r="F106" s="10"/>
      <c r="G106" s="10"/>
      <c r="H106" s="10"/>
      <c r="I106" s="10"/>
      <c r="J106" s="10"/>
      <c r="K106" s="5"/>
      <c r="L106" s="42"/>
      <c r="S106" s="39"/>
      <c r="T106" s="10"/>
    </row>
    <row r="107" spans="1:20" s="6" customFormat="1" x14ac:dyDescent="0.2">
      <c r="A107" s="10"/>
      <c r="B107" s="10"/>
      <c r="C107" s="10"/>
      <c r="D107" s="10"/>
      <c r="E107" s="10"/>
      <c r="F107" s="10"/>
      <c r="G107" s="10"/>
      <c r="H107" s="10"/>
      <c r="I107" s="10"/>
      <c r="J107" s="10"/>
      <c r="K107" s="5"/>
      <c r="L107" s="42"/>
      <c r="S107" s="39"/>
      <c r="T107" s="10"/>
    </row>
    <row r="108" spans="1:20" s="6" customFormat="1" x14ac:dyDescent="0.2">
      <c r="A108" s="10"/>
      <c r="B108" s="10"/>
      <c r="C108" s="10"/>
      <c r="D108" s="10"/>
      <c r="E108" s="10"/>
      <c r="F108" s="10"/>
      <c r="G108" s="10"/>
      <c r="H108" s="10"/>
      <c r="I108" s="10"/>
      <c r="J108" s="10"/>
      <c r="K108" s="5"/>
      <c r="L108" s="42"/>
      <c r="S108" s="39"/>
      <c r="T108" s="10"/>
    </row>
    <row r="109" spans="1:20" s="6" customFormat="1" x14ac:dyDescent="0.2">
      <c r="A109" s="10"/>
      <c r="B109" s="10"/>
      <c r="C109" s="10"/>
      <c r="D109" s="10"/>
      <c r="E109" s="10"/>
      <c r="F109" s="10"/>
      <c r="G109" s="10"/>
      <c r="H109" s="10"/>
      <c r="I109" s="10"/>
      <c r="J109" s="10"/>
      <c r="K109" s="5"/>
      <c r="L109" s="42"/>
      <c r="S109" s="39"/>
      <c r="T109" s="10"/>
    </row>
    <row r="110" spans="1:20" s="6" customFormat="1" x14ac:dyDescent="0.2">
      <c r="A110" s="10"/>
      <c r="B110" s="10"/>
      <c r="C110" s="10"/>
      <c r="D110" s="10"/>
      <c r="E110" s="10"/>
      <c r="F110" s="10"/>
      <c r="G110" s="10"/>
      <c r="H110" s="10"/>
      <c r="I110" s="10"/>
      <c r="J110" s="10"/>
      <c r="K110" s="5"/>
      <c r="L110" s="42"/>
      <c r="S110" s="39"/>
      <c r="T110" s="10"/>
    </row>
    <row r="111" spans="1:20" s="6" customFormat="1" x14ac:dyDescent="0.2">
      <c r="A111" s="10"/>
      <c r="B111" s="10"/>
      <c r="C111" s="10"/>
      <c r="D111" s="10"/>
      <c r="E111" s="10"/>
      <c r="F111" s="10"/>
      <c r="G111" s="10"/>
      <c r="H111" s="10"/>
      <c r="I111" s="10"/>
      <c r="J111" s="10"/>
      <c r="K111" s="5"/>
      <c r="L111" s="42"/>
      <c r="S111" s="39"/>
      <c r="T111" s="10"/>
    </row>
    <row r="112" spans="1:20" s="6" customFormat="1" x14ac:dyDescent="0.2">
      <c r="A112" s="10"/>
      <c r="B112" s="10"/>
      <c r="C112" s="10"/>
      <c r="D112" s="10"/>
      <c r="E112" s="10"/>
      <c r="F112" s="10"/>
      <c r="G112" s="10"/>
      <c r="H112" s="10"/>
      <c r="I112" s="10"/>
      <c r="J112" s="10"/>
      <c r="K112" s="5"/>
      <c r="L112" s="42"/>
      <c r="S112" s="39"/>
      <c r="T112" s="10"/>
    </row>
    <row r="113" spans="1:20" s="6" customFormat="1" x14ac:dyDescent="0.2">
      <c r="A113" s="10"/>
      <c r="B113" s="10"/>
      <c r="C113" s="10"/>
      <c r="D113" s="10"/>
      <c r="E113" s="10"/>
      <c r="F113" s="10"/>
      <c r="G113" s="10"/>
      <c r="H113" s="10"/>
      <c r="I113" s="10"/>
      <c r="J113" s="10"/>
      <c r="K113" s="5"/>
      <c r="L113" s="42"/>
      <c r="S113" s="39"/>
      <c r="T113" s="10"/>
    </row>
    <row r="114" spans="1:20" s="6" customFormat="1" x14ac:dyDescent="0.2">
      <c r="A114" s="10"/>
      <c r="B114" s="10"/>
      <c r="C114" s="10"/>
      <c r="D114" s="10"/>
      <c r="E114" s="10"/>
      <c r="F114" s="10"/>
      <c r="G114" s="10"/>
      <c r="H114" s="10"/>
      <c r="I114" s="10"/>
      <c r="J114" s="10"/>
      <c r="K114" s="5"/>
      <c r="L114" s="42"/>
      <c r="S114" s="39"/>
      <c r="T114" s="10"/>
    </row>
    <row r="115" spans="1:20" s="6" customFormat="1" x14ac:dyDescent="0.2">
      <c r="A115" s="10"/>
      <c r="B115" s="10"/>
      <c r="C115" s="10"/>
      <c r="D115" s="10"/>
      <c r="E115" s="10"/>
      <c r="F115" s="10"/>
      <c r="G115" s="10"/>
      <c r="H115" s="10"/>
      <c r="I115" s="10"/>
      <c r="J115" s="10"/>
      <c r="K115" s="5"/>
      <c r="L115" s="42"/>
      <c r="S115" s="39"/>
      <c r="T115" s="10"/>
    </row>
    <row r="116" spans="1:20" s="6" customFormat="1" x14ac:dyDescent="0.2">
      <c r="A116" s="10"/>
      <c r="B116" s="10"/>
      <c r="C116" s="10"/>
      <c r="D116" s="10"/>
      <c r="E116" s="10"/>
      <c r="F116" s="10"/>
      <c r="G116" s="10"/>
      <c r="H116" s="10"/>
      <c r="I116" s="10"/>
      <c r="J116" s="10"/>
      <c r="K116" s="5"/>
      <c r="L116" s="42"/>
      <c r="S116" s="39"/>
      <c r="T116" s="10"/>
    </row>
    <row r="117" spans="1:20" s="6" customFormat="1" x14ac:dyDescent="0.2">
      <c r="A117" s="10"/>
      <c r="B117" s="10"/>
      <c r="C117" s="10"/>
      <c r="D117" s="10"/>
      <c r="E117" s="10"/>
      <c r="F117" s="10"/>
      <c r="G117" s="10"/>
      <c r="H117" s="10"/>
      <c r="I117" s="10"/>
      <c r="J117" s="10"/>
      <c r="K117" s="5"/>
      <c r="L117" s="42"/>
      <c r="S117" s="39"/>
      <c r="T117" s="10"/>
    </row>
    <row r="118" spans="1:20" s="6" customFormat="1" x14ac:dyDescent="0.2">
      <c r="A118" s="10"/>
      <c r="B118" s="10"/>
      <c r="C118" s="10"/>
      <c r="D118" s="10"/>
      <c r="E118" s="10"/>
      <c r="F118" s="10"/>
      <c r="G118" s="10"/>
      <c r="H118" s="10"/>
      <c r="I118" s="10"/>
      <c r="J118" s="10"/>
      <c r="K118" s="5"/>
      <c r="L118" s="42"/>
      <c r="S118" s="39"/>
      <c r="T118" s="10"/>
    </row>
    <row r="119" spans="1:20" s="6" customFormat="1" x14ac:dyDescent="0.2">
      <c r="A119" s="10"/>
      <c r="B119" s="10"/>
      <c r="C119" s="10"/>
      <c r="D119" s="10"/>
      <c r="E119" s="10"/>
      <c r="F119" s="10"/>
      <c r="G119" s="10"/>
      <c r="H119" s="10"/>
      <c r="I119" s="10"/>
      <c r="J119" s="10"/>
      <c r="K119" s="5"/>
      <c r="L119" s="42"/>
      <c r="S119" s="39"/>
      <c r="T119" s="10"/>
    </row>
    <row r="120" spans="1:20" s="6" customFormat="1" x14ac:dyDescent="0.2">
      <c r="A120" s="10"/>
      <c r="B120" s="10"/>
      <c r="C120" s="10"/>
      <c r="D120" s="10"/>
      <c r="E120" s="10"/>
      <c r="F120" s="10"/>
      <c r="G120" s="10"/>
      <c r="H120" s="10"/>
      <c r="I120" s="10"/>
      <c r="J120" s="10"/>
      <c r="K120" s="5"/>
      <c r="L120" s="42"/>
      <c r="S120" s="39"/>
      <c r="T120" s="10"/>
    </row>
    <row r="121" spans="1:20" s="6" customFormat="1" x14ac:dyDescent="0.2">
      <c r="A121" s="10"/>
      <c r="B121" s="10"/>
      <c r="C121" s="10"/>
      <c r="D121" s="10"/>
      <c r="E121" s="10"/>
      <c r="F121" s="10"/>
      <c r="G121" s="10"/>
      <c r="H121" s="10"/>
      <c r="I121" s="10"/>
      <c r="J121" s="10"/>
      <c r="K121" s="5"/>
      <c r="L121" s="42"/>
      <c r="S121" s="39"/>
      <c r="T121" s="10"/>
    </row>
    <row r="122" spans="1:20" s="6" customFormat="1" x14ac:dyDescent="0.2">
      <c r="A122" s="10"/>
      <c r="B122" s="10"/>
      <c r="C122" s="10"/>
      <c r="D122" s="10"/>
      <c r="E122" s="10"/>
      <c r="F122" s="10"/>
      <c r="G122" s="10"/>
      <c r="H122" s="10"/>
      <c r="I122" s="10"/>
      <c r="J122" s="10"/>
      <c r="K122" s="5"/>
      <c r="L122" s="42"/>
      <c r="S122" s="39"/>
      <c r="T122" s="10"/>
    </row>
    <row r="123" spans="1:20" s="6" customFormat="1" x14ac:dyDescent="0.2">
      <c r="A123" s="10"/>
      <c r="B123" s="10"/>
      <c r="C123" s="10"/>
      <c r="D123" s="10"/>
      <c r="E123" s="10"/>
      <c r="F123" s="10"/>
      <c r="G123" s="10"/>
      <c r="H123" s="10"/>
      <c r="I123" s="10"/>
      <c r="J123" s="10"/>
      <c r="K123" s="5"/>
      <c r="L123" s="42"/>
      <c r="S123" s="39"/>
      <c r="T123" s="10"/>
    </row>
    <row r="124" spans="1:20" s="6" customFormat="1" x14ac:dyDescent="0.2">
      <c r="A124" s="10"/>
      <c r="B124" s="10"/>
      <c r="C124" s="10"/>
      <c r="D124" s="10"/>
      <c r="E124" s="10"/>
      <c r="F124" s="10"/>
      <c r="G124" s="10"/>
      <c r="H124" s="10"/>
      <c r="I124" s="10"/>
      <c r="J124" s="10"/>
      <c r="K124" s="5"/>
      <c r="L124" s="42"/>
      <c r="S124" s="39"/>
      <c r="T124" s="10"/>
    </row>
    <row r="125" spans="1:20" s="6" customFormat="1" x14ac:dyDescent="0.2">
      <c r="A125" s="10"/>
      <c r="B125" s="10"/>
      <c r="C125" s="10"/>
      <c r="D125" s="10"/>
      <c r="E125" s="10"/>
      <c r="F125" s="10"/>
      <c r="G125" s="10"/>
      <c r="H125" s="10"/>
      <c r="I125" s="10"/>
      <c r="J125" s="10"/>
      <c r="K125" s="5"/>
      <c r="L125" s="42"/>
      <c r="S125" s="39"/>
      <c r="T125" s="10"/>
    </row>
    <row r="126" spans="1:20" s="6" customFormat="1" x14ac:dyDescent="0.2">
      <c r="A126" s="10"/>
      <c r="B126" s="10"/>
      <c r="C126" s="10"/>
      <c r="D126" s="10"/>
      <c r="E126" s="10"/>
      <c r="F126" s="10"/>
      <c r="G126" s="10"/>
      <c r="H126" s="10"/>
      <c r="I126" s="10"/>
      <c r="J126" s="10"/>
      <c r="K126" s="5"/>
      <c r="L126" s="42"/>
      <c r="S126" s="39"/>
      <c r="T126" s="10"/>
    </row>
    <row r="127" spans="1:20" s="6" customFormat="1" x14ac:dyDescent="0.2">
      <c r="A127" s="10"/>
      <c r="B127" s="10"/>
      <c r="C127" s="10"/>
      <c r="D127" s="10"/>
      <c r="E127" s="10"/>
      <c r="F127" s="10"/>
      <c r="G127" s="10"/>
      <c r="H127" s="10"/>
      <c r="I127" s="10"/>
      <c r="J127" s="10"/>
      <c r="K127" s="5"/>
      <c r="L127" s="42"/>
      <c r="S127" s="39"/>
      <c r="T127" s="10"/>
    </row>
    <row r="128" spans="1:20" s="6" customFormat="1" x14ac:dyDescent="0.2">
      <c r="A128" s="10"/>
      <c r="B128" s="10"/>
      <c r="C128" s="10"/>
      <c r="D128" s="10"/>
      <c r="E128" s="10"/>
      <c r="F128" s="10"/>
      <c r="G128" s="10"/>
      <c r="H128" s="10"/>
      <c r="I128" s="10"/>
      <c r="J128" s="10"/>
      <c r="K128" s="5"/>
      <c r="L128" s="42"/>
      <c r="S128" s="39"/>
      <c r="T128" s="10"/>
    </row>
    <row r="129" spans="1:20" s="6" customFormat="1" x14ac:dyDescent="0.2">
      <c r="A129" s="10"/>
      <c r="B129" s="10"/>
      <c r="C129" s="10"/>
      <c r="D129" s="10"/>
      <c r="E129" s="10"/>
      <c r="F129" s="10"/>
      <c r="G129" s="10"/>
      <c r="H129" s="10"/>
      <c r="I129" s="10"/>
      <c r="J129" s="10"/>
      <c r="K129" s="5"/>
      <c r="L129" s="42"/>
      <c r="S129" s="39"/>
      <c r="T129" s="10"/>
    </row>
  </sheetData>
  <mergeCells count="17">
    <mergeCell ref="N6:N7"/>
    <mergeCell ref="O6:Q6"/>
    <mergeCell ref="R6:R7"/>
    <mergeCell ref="S6:S7"/>
    <mergeCell ref="H6:H7"/>
    <mergeCell ref="I6:I7"/>
    <mergeCell ref="J6:J7"/>
    <mergeCell ref="K6:K7"/>
    <mergeCell ref="L6:L7"/>
    <mergeCell ref="M6:M7"/>
    <mergeCell ref="G6:G7"/>
    <mergeCell ref="A6:A7"/>
    <mergeCell ref="B6:B7"/>
    <mergeCell ref="C6:C7"/>
    <mergeCell ref="D6:D7"/>
    <mergeCell ref="F6:F7"/>
    <mergeCell ref="E6:E7"/>
  </mergeCells>
  <printOptions horizontalCentered="1"/>
  <pageMargins left="0.78740157480314965" right="0.78740157480314965" top="0.6692913385826772" bottom="0.86614173228346458" header="0.27559055118110237" footer="0.39370078740157483"/>
  <pageSetup paperSize="9" scale="51" firstPageNumber="159" fitToHeight="4" orientation="landscape" useFirstPageNumber="1" r:id="rId1"/>
  <headerFooter alignWithMargins="0">
    <oddFooter>&amp;L&amp;"Arial,Kurzíva"Zastupitelstvo Olomouckého kraje 18-12-2017
6. - Rozpočet Olomouckého kraje 2018 - návrh rozpočtu
Příloha č. 5c) Nové opravy a investice hrazené z rozpočtu na rok 2018&amp;R&amp;"Arial,Kurzíva"&amp;12Strana &amp;P (celkem 171)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T93"/>
  <sheetViews>
    <sheetView showGridLines="0" view="pageBreakPreview" zoomScale="80" zoomScaleNormal="70" zoomScaleSheetLayoutView="80" workbookViewId="0">
      <selection activeCell="I22" sqref="I22"/>
    </sheetView>
  </sheetViews>
  <sheetFormatPr defaultColWidth="9.140625" defaultRowHeight="12.75" outlineLevelCol="1" x14ac:dyDescent="0.2"/>
  <cols>
    <col min="1" max="1" width="5.42578125" style="10" customWidth="1"/>
    <col min="2" max="2" width="5.7109375" style="10" hidden="1" customWidth="1"/>
    <col min="3" max="3" width="17.85546875" style="10" hidden="1" customWidth="1" outlineLevel="1"/>
    <col min="4" max="4" width="7.7109375" style="10" hidden="1" customWidth="1" outlineLevel="1"/>
    <col min="5" max="5" width="5.5703125" style="10" hidden="1" customWidth="1" outlineLevel="1"/>
    <col min="6" max="6" width="6.42578125" style="10" customWidth="1" outlineLevel="1"/>
    <col min="7" max="7" width="5.5703125" style="10" hidden="1" customWidth="1" outlineLevel="1"/>
    <col min="8" max="8" width="50.7109375" style="10" customWidth="1" collapsed="1"/>
    <col min="9" max="9" width="60.42578125" style="10" customWidth="1"/>
    <col min="10" max="10" width="7.140625" style="10" customWidth="1"/>
    <col min="11" max="11" width="14.7109375" style="5" customWidth="1"/>
    <col min="12" max="12" width="13.5703125" style="6" customWidth="1"/>
    <col min="13" max="13" width="13.7109375" style="6" customWidth="1"/>
    <col min="14" max="14" width="12.42578125" style="6" customWidth="1"/>
    <col min="15" max="15" width="16.28515625" style="6" customWidth="1"/>
    <col min="16" max="16" width="13.140625" style="6" hidden="1" customWidth="1"/>
    <col min="17" max="17" width="14.85546875" style="6" customWidth="1"/>
    <col min="18" max="18" width="14.42578125" style="6" customWidth="1"/>
    <col min="19" max="19" width="38.5703125" style="39" hidden="1" customWidth="1"/>
    <col min="20" max="16384" width="9.140625" style="10"/>
  </cols>
  <sheetData>
    <row r="1" spans="1:20" ht="18" x14ac:dyDescent="0.25">
      <c r="A1" s="1" t="s">
        <v>22</v>
      </c>
      <c r="B1" s="2"/>
      <c r="C1" s="2"/>
      <c r="D1" s="2"/>
      <c r="E1" s="2"/>
      <c r="F1" s="2"/>
      <c r="G1" s="2"/>
      <c r="H1" s="3"/>
      <c r="I1" s="4"/>
      <c r="J1" s="2"/>
      <c r="M1" s="7"/>
      <c r="N1" s="7"/>
      <c r="P1" s="7"/>
      <c r="Q1" s="7"/>
      <c r="R1" s="7"/>
      <c r="S1" s="8"/>
      <c r="T1" s="9"/>
    </row>
    <row r="2" spans="1:20" ht="15.75" x14ac:dyDescent="0.25">
      <c r="A2" s="207" t="s">
        <v>591</v>
      </c>
      <c r="B2" s="11"/>
      <c r="D2" s="11"/>
      <c r="E2" s="11"/>
      <c r="F2" s="11"/>
      <c r="G2" s="11"/>
      <c r="H2" s="11" t="s">
        <v>23</v>
      </c>
      <c r="I2" s="12" t="s">
        <v>595</v>
      </c>
      <c r="J2" s="14"/>
      <c r="M2" s="15"/>
      <c r="N2" s="15"/>
      <c r="P2" s="15"/>
      <c r="Q2" s="15"/>
      <c r="R2" s="15"/>
      <c r="S2" s="16"/>
      <c r="T2" s="9"/>
    </row>
    <row r="3" spans="1:20" ht="15.75" x14ac:dyDescent="0.25">
      <c r="A3" s="11"/>
      <c r="B3" s="11"/>
      <c r="D3" s="11"/>
      <c r="E3" s="11"/>
      <c r="F3" s="11"/>
      <c r="G3" s="11"/>
      <c r="H3" s="207" t="s">
        <v>27</v>
      </c>
      <c r="I3" s="13"/>
      <c r="J3" s="14"/>
      <c r="M3" s="15"/>
      <c r="N3" s="15"/>
      <c r="P3" s="15"/>
      <c r="Q3" s="15"/>
      <c r="R3" s="15"/>
      <c r="S3" s="16"/>
      <c r="T3" s="9"/>
    </row>
    <row r="4" spans="1:20" ht="17.25" customHeight="1" x14ac:dyDescent="0.25">
      <c r="A4" s="11"/>
      <c r="B4" s="11"/>
      <c r="C4" s="11"/>
      <c r="D4" s="11"/>
      <c r="E4" s="11"/>
      <c r="F4" s="11"/>
      <c r="G4" s="11"/>
      <c r="H4" s="44"/>
      <c r="I4" s="17"/>
      <c r="J4" s="11"/>
      <c r="M4" s="15"/>
      <c r="N4" s="15"/>
      <c r="P4" s="15"/>
      <c r="Q4" s="15"/>
      <c r="R4" s="15" t="s">
        <v>36</v>
      </c>
      <c r="S4" s="16"/>
      <c r="T4" s="9"/>
    </row>
    <row r="5" spans="1:20" ht="25.5" customHeight="1" x14ac:dyDescent="0.2">
      <c r="A5" s="253" t="s">
        <v>681</v>
      </c>
      <c r="B5" s="254"/>
      <c r="C5" s="254"/>
      <c r="D5" s="254"/>
      <c r="E5" s="254"/>
      <c r="F5" s="254"/>
      <c r="G5" s="254"/>
      <c r="H5" s="254"/>
      <c r="I5" s="254"/>
      <c r="J5" s="254"/>
      <c r="K5" s="254"/>
      <c r="L5" s="254"/>
      <c r="M5" s="254"/>
      <c r="N5" s="254"/>
      <c r="O5" s="254"/>
      <c r="P5" s="254"/>
      <c r="Q5" s="254"/>
      <c r="R5" s="255"/>
      <c r="S5" s="18"/>
    </row>
    <row r="6" spans="1:20" ht="25.5" customHeight="1" x14ac:dyDescent="0.2">
      <c r="A6" s="251" t="s">
        <v>0</v>
      </c>
      <c r="B6" s="251" t="s">
        <v>1</v>
      </c>
      <c r="C6" s="242" t="s">
        <v>2</v>
      </c>
      <c r="D6" s="242" t="s">
        <v>3</v>
      </c>
      <c r="E6" s="242" t="s">
        <v>4</v>
      </c>
      <c r="F6" s="242" t="s">
        <v>589</v>
      </c>
      <c r="G6" s="242" t="s">
        <v>5</v>
      </c>
      <c r="H6" s="242" t="s">
        <v>6</v>
      </c>
      <c r="I6" s="249" t="s">
        <v>7</v>
      </c>
      <c r="J6" s="250" t="s">
        <v>8</v>
      </c>
      <c r="K6" s="249" t="s">
        <v>9</v>
      </c>
      <c r="L6" s="249" t="s">
        <v>10</v>
      </c>
      <c r="M6" s="249" t="s">
        <v>11</v>
      </c>
      <c r="N6" s="246" t="s">
        <v>16</v>
      </c>
      <c r="O6" s="247" t="s">
        <v>17</v>
      </c>
      <c r="P6" s="247"/>
      <c r="Q6" s="247"/>
      <c r="R6" s="246" t="s">
        <v>12</v>
      </c>
      <c r="S6" s="252" t="s">
        <v>13</v>
      </c>
    </row>
    <row r="7" spans="1:20" ht="58.7" customHeight="1" x14ac:dyDescent="0.2">
      <c r="A7" s="251"/>
      <c r="B7" s="251"/>
      <c r="C7" s="242"/>
      <c r="D7" s="242"/>
      <c r="E7" s="242"/>
      <c r="F7" s="242"/>
      <c r="G7" s="242"/>
      <c r="H7" s="242"/>
      <c r="I7" s="249"/>
      <c r="J7" s="250"/>
      <c r="K7" s="249"/>
      <c r="L7" s="249"/>
      <c r="M7" s="249"/>
      <c r="N7" s="246"/>
      <c r="O7" s="201" t="s">
        <v>14</v>
      </c>
      <c r="P7" s="201" t="s">
        <v>460</v>
      </c>
      <c r="Q7" s="201" t="s">
        <v>15</v>
      </c>
      <c r="R7" s="246"/>
      <c r="S7" s="252"/>
    </row>
    <row r="8" spans="1:20" s="22" customFormat="1" ht="25.5" customHeight="1" x14ac:dyDescent="0.3">
      <c r="A8" s="101" t="s">
        <v>94</v>
      </c>
      <c r="B8" s="102"/>
      <c r="C8" s="102"/>
      <c r="D8" s="102"/>
      <c r="E8" s="102"/>
      <c r="F8" s="102"/>
      <c r="G8" s="102"/>
      <c r="H8" s="102"/>
      <c r="I8" s="102"/>
      <c r="J8" s="102"/>
      <c r="K8" s="102"/>
      <c r="L8" s="19">
        <f t="shared" ref="L8" si="0">SUM(L9:L10)</f>
        <v>2300</v>
      </c>
      <c r="M8" s="227"/>
      <c r="N8" s="19">
        <f>SUM(N9:N9)</f>
        <v>0</v>
      </c>
      <c r="O8" s="20">
        <f>SUM(O9)</f>
        <v>2300</v>
      </c>
      <c r="P8" s="20">
        <f t="shared" ref="P8:R8" si="1">SUM(P9)</f>
        <v>0</v>
      </c>
      <c r="Q8" s="20">
        <f t="shared" si="1"/>
        <v>2300</v>
      </c>
      <c r="R8" s="20">
        <f t="shared" si="1"/>
        <v>0</v>
      </c>
      <c r="S8" s="21"/>
    </row>
    <row r="9" spans="1:20" ht="31.5" customHeight="1" x14ac:dyDescent="0.2">
      <c r="A9" s="23">
        <v>1</v>
      </c>
      <c r="B9" s="23"/>
      <c r="C9" s="43">
        <v>600130000000</v>
      </c>
      <c r="D9" s="23">
        <v>6172</v>
      </c>
      <c r="E9" s="23">
        <v>6123</v>
      </c>
      <c r="F9" s="23">
        <v>61</v>
      </c>
      <c r="G9" s="23"/>
      <c r="H9" s="24" t="s">
        <v>24</v>
      </c>
      <c r="I9" s="25" t="s">
        <v>132</v>
      </c>
      <c r="J9" s="23"/>
      <c r="K9" s="23"/>
      <c r="L9" s="26">
        <v>2300</v>
      </c>
      <c r="M9" s="27">
        <v>2018</v>
      </c>
      <c r="N9" s="78">
        <v>0</v>
      </c>
      <c r="O9" s="29">
        <v>2300</v>
      </c>
      <c r="P9" s="28">
        <v>0</v>
      </c>
      <c r="Q9" s="26">
        <v>2300</v>
      </c>
      <c r="R9" s="26">
        <f>L9-N9-O9</f>
        <v>0</v>
      </c>
      <c r="S9" s="30"/>
    </row>
    <row r="10" spans="1:20" ht="35.25" customHeight="1" x14ac:dyDescent="0.2">
      <c r="A10" s="271" t="s">
        <v>25</v>
      </c>
      <c r="B10" s="272"/>
      <c r="C10" s="272"/>
      <c r="D10" s="272"/>
      <c r="E10" s="272"/>
      <c r="F10" s="272"/>
      <c r="G10" s="272"/>
      <c r="H10" s="272"/>
      <c r="I10" s="272"/>
      <c r="J10" s="272"/>
      <c r="K10" s="272"/>
      <c r="L10" s="272"/>
      <c r="M10" s="273"/>
      <c r="N10" s="31">
        <v>0</v>
      </c>
      <c r="O10" s="31">
        <f>O8</f>
        <v>2300</v>
      </c>
      <c r="P10" s="31">
        <f t="shared" ref="P10:R10" si="2">P8</f>
        <v>0</v>
      </c>
      <c r="Q10" s="31">
        <f t="shared" si="2"/>
        <v>2300</v>
      </c>
      <c r="R10" s="31">
        <f t="shared" si="2"/>
        <v>0</v>
      </c>
      <c r="S10" s="33"/>
    </row>
    <row r="11" spans="1:20" s="6" customFormat="1" x14ac:dyDescent="0.2">
      <c r="A11" s="5"/>
      <c r="B11" s="5"/>
      <c r="C11" s="5"/>
      <c r="D11" s="5"/>
      <c r="E11" s="5"/>
      <c r="F11" s="5"/>
      <c r="G11" s="5"/>
      <c r="H11" s="34"/>
      <c r="I11" s="5"/>
      <c r="J11" s="35"/>
      <c r="K11" s="36"/>
      <c r="L11" s="37"/>
      <c r="M11" s="38"/>
      <c r="N11" s="38"/>
      <c r="S11" s="39"/>
      <c r="T11" s="10"/>
    </row>
    <row r="12" spans="1:20" s="6" customFormat="1" x14ac:dyDescent="0.2">
      <c r="A12" s="5"/>
      <c r="B12" s="5"/>
      <c r="C12" s="5"/>
      <c r="D12" s="5"/>
      <c r="E12" s="5"/>
      <c r="F12" s="5"/>
      <c r="G12" s="5"/>
      <c r="H12" s="5"/>
      <c r="I12" s="5"/>
      <c r="J12" s="40"/>
      <c r="K12" s="41"/>
      <c r="L12" s="42"/>
      <c r="S12" s="39"/>
      <c r="T12" s="10"/>
    </row>
    <row r="13" spans="1:20" s="6" customFormat="1" x14ac:dyDescent="0.2">
      <c r="A13" s="5"/>
      <c r="B13" s="5"/>
      <c r="C13" s="5"/>
      <c r="D13" s="5"/>
      <c r="E13" s="5"/>
      <c r="F13" s="5"/>
      <c r="G13" s="5"/>
      <c r="H13" s="5"/>
      <c r="I13" s="5"/>
      <c r="J13" s="40"/>
      <c r="K13" s="41"/>
      <c r="L13" s="42"/>
      <c r="S13" s="39"/>
      <c r="T13" s="10"/>
    </row>
    <row r="14" spans="1:20" s="6" customFormat="1" x14ac:dyDescent="0.2">
      <c r="A14" s="5"/>
      <c r="B14" s="5"/>
      <c r="C14" s="5"/>
      <c r="D14" s="5"/>
      <c r="E14" s="5"/>
      <c r="F14" s="5"/>
      <c r="G14" s="5"/>
      <c r="H14" s="5"/>
      <c r="I14" s="5"/>
      <c r="J14" s="10"/>
      <c r="K14" s="41"/>
      <c r="L14" s="42"/>
      <c r="S14" s="39"/>
      <c r="T14" s="10"/>
    </row>
    <row r="15" spans="1:20" s="6" customFormat="1" x14ac:dyDescent="0.2">
      <c r="A15" s="5"/>
      <c r="B15" s="5"/>
      <c r="C15" s="5"/>
      <c r="D15" s="5"/>
      <c r="E15" s="5"/>
      <c r="F15" s="5"/>
      <c r="G15" s="5"/>
      <c r="H15" s="5"/>
      <c r="I15" s="5"/>
      <c r="J15" s="10"/>
      <c r="K15" s="41"/>
      <c r="L15" s="42"/>
      <c r="S15" s="39"/>
      <c r="T15" s="10"/>
    </row>
    <row r="16" spans="1:20" s="6" customFormat="1" x14ac:dyDescent="0.2">
      <c r="A16" s="5"/>
      <c r="B16" s="5"/>
      <c r="C16" s="5"/>
      <c r="D16" s="5"/>
      <c r="E16" s="5"/>
      <c r="F16" s="5"/>
      <c r="G16" s="5"/>
      <c r="H16" s="5"/>
      <c r="I16" s="5"/>
      <c r="J16" s="10"/>
      <c r="K16" s="41"/>
      <c r="L16" s="42"/>
      <c r="S16" s="39"/>
      <c r="T16" s="10"/>
    </row>
    <row r="17" spans="1:20" s="6" customFormat="1" x14ac:dyDescent="0.2">
      <c r="A17" s="5"/>
      <c r="B17" s="5"/>
      <c r="C17" s="5"/>
      <c r="D17" s="5"/>
      <c r="E17" s="5"/>
      <c r="F17" s="5"/>
      <c r="G17" s="5"/>
      <c r="H17" s="5"/>
      <c r="I17" s="5"/>
      <c r="J17" s="10"/>
      <c r="K17" s="41"/>
      <c r="L17" s="42"/>
      <c r="S17" s="39"/>
      <c r="T17" s="10"/>
    </row>
    <row r="18" spans="1:20" s="6" customFormat="1" x14ac:dyDescent="0.2">
      <c r="A18" s="5"/>
      <c r="B18" s="5"/>
      <c r="C18" s="5"/>
      <c r="D18" s="5"/>
      <c r="E18" s="5"/>
      <c r="F18" s="5"/>
      <c r="G18" s="5"/>
      <c r="H18" s="5"/>
      <c r="I18" s="5"/>
      <c r="J18" s="10"/>
      <c r="K18" s="41"/>
      <c r="L18" s="42"/>
      <c r="S18" s="39"/>
      <c r="T18" s="10"/>
    </row>
    <row r="19" spans="1:20" s="6" customFormat="1" x14ac:dyDescent="0.2">
      <c r="A19" s="5"/>
      <c r="B19" s="5"/>
      <c r="C19" s="5"/>
      <c r="D19" s="5"/>
      <c r="E19" s="5"/>
      <c r="F19" s="5"/>
      <c r="G19" s="5"/>
      <c r="H19" s="5"/>
      <c r="I19" s="5"/>
      <c r="J19" s="10"/>
      <c r="K19" s="41"/>
      <c r="L19" s="42"/>
      <c r="S19" s="39"/>
      <c r="T19" s="10"/>
    </row>
    <row r="20" spans="1:20" s="6" customFormat="1" x14ac:dyDescent="0.2">
      <c r="A20" s="5"/>
      <c r="B20" s="5"/>
      <c r="C20" s="5"/>
      <c r="D20" s="5"/>
      <c r="E20" s="5"/>
      <c r="F20" s="5"/>
      <c r="G20" s="5"/>
      <c r="H20" s="5"/>
      <c r="I20" s="5"/>
      <c r="J20" s="10"/>
      <c r="K20" s="41"/>
      <c r="L20" s="42"/>
      <c r="S20" s="39"/>
      <c r="T20" s="10"/>
    </row>
    <row r="21" spans="1:20" s="6" customFormat="1" x14ac:dyDescent="0.2">
      <c r="A21" s="5"/>
      <c r="B21" s="5"/>
      <c r="C21" s="5"/>
      <c r="D21" s="5"/>
      <c r="E21" s="5"/>
      <c r="F21" s="5"/>
      <c r="G21" s="5"/>
      <c r="H21" s="5"/>
      <c r="I21" s="5"/>
      <c r="J21" s="10"/>
      <c r="K21" s="41"/>
      <c r="L21" s="42"/>
      <c r="S21" s="39"/>
      <c r="T21" s="10"/>
    </row>
    <row r="22" spans="1:20" s="6" customFormat="1" x14ac:dyDescent="0.2">
      <c r="A22" s="5"/>
      <c r="B22" s="5"/>
      <c r="C22" s="5"/>
      <c r="D22" s="5"/>
      <c r="E22" s="5"/>
      <c r="F22" s="5"/>
      <c r="G22" s="5"/>
      <c r="H22" s="5"/>
      <c r="I22" s="5"/>
      <c r="J22" s="10"/>
      <c r="K22" s="41"/>
      <c r="L22" s="42"/>
      <c r="S22" s="39"/>
      <c r="T22" s="10"/>
    </row>
    <row r="23" spans="1:20" s="6" customFormat="1" x14ac:dyDescent="0.2">
      <c r="A23" s="5"/>
      <c r="B23" s="5"/>
      <c r="C23" s="5"/>
      <c r="D23" s="5"/>
      <c r="E23" s="5"/>
      <c r="F23" s="5"/>
      <c r="G23" s="5"/>
      <c r="H23" s="5"/>
      <c r="I23" s="5"/>
      <c r="J23" s="10"/>
      <c r="K23" s="41"/>
      <c r="L23" s="42"/>
      <c r="S23" s="39"/>
      <c r="T23" s="10"/>
    </row>
    <row r="24" spans="1:20" s="6" customFormat="1" x14ac:dyDescent="0.2">
      <c r="A24" s="5"/>
      <c r="B24" s="5"/>
      <c r="C24" s="5"/>
      <c r="D24" s="5"/>
      <c r="E24" s="5"/>
      <c r="F24" s="5"/>
      <c r="G24" s="5"/>
      <c r="H24" s="5"/>
      <c r="I24" s="5"/>
      <c r="J24" s="10"/>
      <c r="K24" s="41"/>
      <c r="L24" s="42"/>
      <c r="S24" s="39"/>
      <c r="T24" s="10"/>
    </row>
    <row r="25" spans="1:20" s="6" customFormat="1" x14ac:dyDescent="0.2">
      <c r="A25" s="5"/>
      <c r="B25" s="5"/>
      <c r="C25" s="5"/>
      <c r="D25" s="5"/>
      <c r="E25" s="5"/>
      <c r="F25" s="5"/>
      <c r="G25" s="5"/>
      <c r="H25" s="5"/>
      <c r="I25" s="5"/>
      <c r="J25" s="10"/>
      <c r="K25" s="41"/>
      <c r="L25" s="42"/>
      <c r="S25" s="39"/>
      <c r="T25" s="10"/>
    </row>
    <row r="26" spans="1:20" s="6" customFormat="1" x14ac:dyDescent="0.2">
      <c r="A26" s="5"/>
      <c r="B26" s="5"/>
      <c r="C26" s="5"/>
      <c r="D26" s="5"/>
      <c r="E26" s="5"/>
      <c r="F26" s="5"/>
      <c r="G26" s="5"/>
      <c r="H26" s="5"/>
      <c r="I26" s="5"/>
      <c r="J26" s="10"/>
      <c r="K26" s="41"/>
      <c r="L26" s="42"/>
      <c r="S26" s="39"/>
      <c r="T26" s="10"/>
    </row>
    <row r="27" spans="1:20" s="6" customFormat="1" x14ac:dyDescent="0.2">
      <c r="A27" s="5"/>
      <c r="B27" s="5"/>
      <c r="C27" s="5"/>
      <c r="D27" s="5"/>
      <c r="E27" s="5"/>
      <c r="F27" s="5"/>
      <c r="G27" s="5"/>
      <c r="H27" s="5"/>
      <c r="I27" s="5"/>
      <c r="J27" s="10"/>
      <c r="K27" s="41"/>
      <c r="L27" s="42"/>
      <c r="S27" s="39"/>
      <c r="T27" s="10"/>
    </row>
    <row r="28" spans="1:20" s="6" customFormat="1" x14ac:dyDescent="0.2">
      <c r="A28" s="5"/>
      <c r="B28" s="5"/>
      <c r="C28" s="5"/>
      <c r="D28" s="5"/>
      <c r="E28" s="5"/>
      <c r="F28" s="5"/>
      <c r="G28" s="5"/>
      <c r="H28" s="5"/>
      <c r="I28" s="5"/>
      <c r="J28" s="10"/>
      <c r="K28" s="41"/>
      <c r="L28" s="42"/>
      <c r="S28" s="39"/>
      <c r="T28" s="10"/>
    </row>
    <row r="29" spans="1:20" s="6" customFormat="1" x14ac:dyDescent="0.2">
      <c r="A29" s="5"/>
      <c r="B29" s="5"/>
      <c r="C29" s="5"/>
      <c r="D29" s="5"/>
      <c r="E29" s="5"/>
      <c r="F29" s="5"/>
      <c r="G29" s="5"/>
      <c r="H29" s="5"/>
      <c r="I29" s="5"/>
      <c r="J29" s="10"/>
      <c r="K29" s="41"/>
      <c r="L29" s="42"/>
      <c r="S29" s="39"/>
      <c r="T29" s="10"/>
    </row>
    <row r="30" spans="1:20" s="6" customFormat="1" x14ac:dyDescent="0.2">
      <c r="A30" s="5"/>
      <c r="B30" s="5"/>
      <c r="C30" s="5"/>
      <c r="D30" s="5"/>
      <c r="E30" s="5"/>
      <c r="F30" s="5"/>
      <c r="G30" s="5"/>
      <c r="H30" s="5"/>
      <c r="I30" s="5"/>
      <c r="J30" s="10"/>
      <c r="K30" s="41"/>
      <c r="L30" s="42"/>
      <c r="S30" s="39"/>
      <c r="T30" s="10"/>
    </row>
    <row r="31" spans="1:20" s="6" customFormat="1" x14ac:dyDescent="0.2">
      <c r="A31" s="5"/>
      <c r="B31" s="5"/>
      <c r="C31" s="5"/>
      <c r="D31" s="5"/>
      <c r="E31" s="5"/>
      <c r="F31" s="5"/>
      <c r="G31" s="5"/>
      <c r="H31" s="5"/>
      <c r="I31" s="5"/>
      <c r="J31" s="10"/>
      <c r="K31" s="5"/>
      <c r="L31" s="42"/>
      <c r="S31" s="39"/>
      <c r="T31" s="10"/>
    </row>
    <row r="32" spans="1:20" s="6" customFormat="1" x14ac:dyDescent="0.2">
      <c r="A32" s="5"/>
      <c r="B32" s="5"/>
      <c r="C32" s="5"/>
      <c r="D32" s="5"/>
      <c r="E32" s="5"/>
      <c r="F32" s="5"/>
      <c r="G32" s="5"/>
      <c r="H32" s="5"/>
      <c r="I32" s="5"/>
      <c r="J32" s="10"/>
      <c r="K32" s="5"/>
      <c r="L32" s="42"/>
      <c r="S32" s="39"/>
      <c r="T32" s="10"/>
    </row>
    <row r="33" spans="1:20" s="6" customFormat="1" x14ac:dyDescent="0.2">
      <c r="A33" s="5"/>
      <c r="B33" s="5"/>
      <c r="C33" s="5"/>
      <c r="D33" s="5"/>
      <c r="E33" s="5"/>
      <c r="F33" s="5"/>
      <c r="G33" s="5"/>
      <c r="H33" s="5"/>
      <c r="I33" s="5"/>
      <c r="J33" s="10"/>
      <c r="K33" s="5"/>
      <c r="L33" s="42"/>
      <c r="S33" s="39"/>
      <c r="T33" s="10"/>
    </row>
    <row r="34" spans="1:20" s="6" customFormat="1" x14ac:dyDescent="0.2">
      <c r="A34" s="5"/>
      <c r="B34" s="5"/>
      <c r="C34" s="5"/>
      <c r="D34" s="5"/>
      <c r="E34" s="5"/>
      <c r="F34" s="5"/>
      <c r="G34" s="5"/>
      <c r="H34" s="5"/>
      <c r="I34" s="5"/>
      <c r="J34" s="10"/>
      <c r="K34" s="5"/>
      <c r="L34" s="42"/>
      <c r="S34" s="39"/>
      <c r="T34" s="10"/>
    </row>
    <row r="35" spans="1:20" s="6" customFormat="1" x14ac:dyDescent="0.2">
      <c r="A35" s="5"/>
      <c r="B35" s="5"/>
      <c r="C35" s="5"/>
      <c r="D35" s="5"/>
      <c r="E35" s="5"/>
      <c r="F35" s="5"/>
      <c r="G35" s="5"/>
      <c r="H35" s="5"/>
      <c r="I35" s="5"/>
      <c r="J35" s="10"/>
      <c r="K35" s="5"/>
      <c r="L35" s="42"/>
      <c r="S35" s="39"/>
      <c r="T35" s="10"/>
    </row>
    <row r="36" spans="1:20" s="6" customFormat="1" x14ac:dyDescent="0.2">
      <c r="A36" s="5"/>
      <c r="B36" s="5"/>
      <c r="C36" s="5"/>
      <c r="D36" s="5"/>
      <c r="E36" s="5"/>
      <c r="F36" s="5"/>
      <c r="G36" s="5"/>
      <c r="H36" s="5"/>
      <c r="I36" s="5"/>
      <c r="J36" s="10"/>
      <c r="K36" s="5"/>
      <c r="L36" s="42"/>
      <c r="S36" s="39"/>
      <c r="T36" s="10"/>
    </row>
    <row r="37" spans="1:20" s="6" customFormat="1" x14ac:dyDescent="0.2">
      <c r="A37" s="5"/>
      <c r="B37" s="5"/>
      <c r="C37" s="5"/>
      <c r="D37" s="5"/>
      <c r="E37" s="5"/>
      <c r="F37" s="5"/>
      <c r="G37" s="5"/>
      <c r="H37" s="5"/>
      <c r="I37" s="5"/>
      <c r="J37" s="10"/>
      <c r="K37" s="5"/>
      <c r="L37" s="42"/>
      <c r="S37" s="39"/>
      <c r="T37" s="10"/>
    </row>
    <row r="38" spans="1:20" s="6" customFormat="1" x14ac:dyDescent="0.2">
      <c r="A38" s="5"/>
      <c r="B38" s="5"/>
      <c r="C38" s="5"/>
      <c r="D38" s="5"/>
      <c r="E38" s="5"/>
      <c r="F38" s="5"/>
      <c r="G38" s="5"/>
      <c r="H38" s="5"/>
      <c r="I38" s="5"/>
      <c r="J38" s="10"/>
      <c r="K38" s="5"/>
      <c r="L38" s="42"/>
      <c r="S38" s="39"/>
      <c r="T38" s="10"/>
    </row>
    <row r="39" spans="1:20" s="6" customFormat="1" x14ac:dyDescent="0.2">
      <c r="A39" s="5"/>
      <c r="B39" s="5"/>
      <c r="C39" s="5"/>
      <c r="D39" s="5"/>
      <c r="E39" s="5"/>
      <c r="F39" s="5"/>
      <c r="G39" s="5"/>
      <c r="H39" s="5"/>
      <c r="I39" s="5"/>
      <c r="J39" s="10"/>
      <c r="K39" s="5"/>
      <c r="L39" s="42"/>
      <c r="S39" s="39"/>
      <c r="T39" s="10"/>
    </row>
    <row r="40" spans="1:20" s="6" customFormat="1" x14ac:dyDescent="0.2">
      <c r="A40" s="5"/>
      <c r="B40" s="5"/>
      <c r="C40" s="5"/>
      <c r="D40" s="5"/>
      <c r="E40" s="5"/>
      <c r="F40" s="5"/>
      <c r="G40" s="5"/>
      <c r="H40" s="5"/>
      <c r="I40" s="5"/>
      <c r="J40" s="10"/>
      <c r="K40" s="5"/>
      <c r="L40" s="42"/>
      <c r="S40" s="39"/>
      <c r="T40" s="10"/>
    </row>
    <row r="41" spans="1:20" s="6" customFormat="1" x14ac:dyDescent="0.2">
      <c r="A41" s="5"/>
      <c r="B41" s="5"/>
      <c r="C41" s="5"/>
      <c r="D41" s="5"/>
      <c r="E41" s="5"/>
      <c r="F41" s="5"/>
      <c r="G41" s="5"/>
      <c r="H41" s="5"/>
      <c r="I41" s="5"/>
      <c r="J41" s="10"/>
      <c r="K41" s="5"/>
      <c r="L41" s="42"/>
      <c r="S41" s="39"/>
      <c r="T41" s="10"/>
    </row>
    <row r="42" spans="1:20" s="6" customFormat="1" x14ac:dyDescent="0.2">
      <c r="A42" s="10"/>
      <c r="B42" s="10"/>
      <c r="C42" s="10"/>
      <c r="D42" s="10"/>
      <c r="E42" s="10"/>
      <c r="F42" s="10"/>
      <c r="G42" s="10"/>
      <c r="H42" s="10"/>
      <c r="I42" s="10"/>
      <c r="J42" s="10"/>
      <c r="K42" s="5"/>
      <c r="L42" s="42"/>
      <c r="S42" s="39"/>
      <c r="T42" s="10"/>
    </row>
    <row r="43" spans="1:20" s="6" customFormat="1" x14ac:dyDescent="0.2">
      <c r="A43" s="10"/>
      <c r="B43" s="10"/>
      <c r="C43" s="10"/>
      <c r="D43" s="10"/>
      <c r="E43" s="10"/>
      <c r="F43" s="10"/>
      <c r="G43" s="10"/>
      <c r="H43" s="10"/>
      <c r="I43" s="10"/>
      <c r="J43" s="10"/>
      <c r="K43" s="5"/>
      <c r="L43" s="42"/>
      <c r="S43" s="39"/>
      <c r="T43" s="10"/>
    </row>
    <row r="44" spans="1:20" s="6" customFormat="1" x14ac:dyDescent="0.2">
      <c r="A44" s="10"/>
      <c r="B44" s="10"/>
      <c r="C44" s="10"/>
      <c r="D44" s="10"/>
      <c r="E44" s="10"/>
      <c r="F44" s="10"/>
      <c r="G44" s="10"/>
      <c r="H44" s="10"/>
      <c r="I44" s="10"/>
      <c r="J44" s="10"/>
      <c r="K44" s="5"/>
      <c r="L44" s="42"/>
      <c r="S44" s="39"/>
      <c r="T44" s="10"/>
    </row>
    <row r="45" spans="1:20" s="6" customFormat="1" x14ac:dyDescent="0.2">
      <c r="A45" s="10"/>
      <c r="B45" s="10"/>
      <c r="C45" s="10"/>
      <c r="D45" s="10"/>
      <c r="E45" s="10"/>
      <c r="F45" s="10"/>
      <c r="G45" s="10"/>
      <c r="H45" s="10"/>
      <c r="I45" s="10"/>
      <c r="J45" s="10"/>
      <c r="K45" s="5"/>
      <c r="L45" s="42"/>
      <c r="S45" s="39"/>
      <c r="T45" s="10"/>
    </row>
    <row r="46" spans="1:20" s="6" customFormat="1" x14ac:dyDescent="0.2">
      <c r="A46" s="10"/>
      <c r="B46" s="10"/>
      <c r="C46" s="10"/>
      <c r="D46" s="10"/>
      <c r="E46" s="10"/>
      <c r="F46" s="10"/>
      <c r="G46" s="10"/>
      <c r="H46" s="10"/>
      <c r="I46" s="10"/>
      <c r="J46" s="10"/>
      <c r="K46" s="5"/>
      <c r="L46" s="42"/>
      <c r="S46" s="39"/>
      <c r="T46" s="10"/>
    </row>
    <row r="47" spans="1:20" s="6" customFormat="1" x14ac:dyDescent="0.2">
      <c r="A47" s="10"/>
      <c r="B47" s="10"/>
      <c r="C47" s="10"/>
      <c r="D47" s="10"/>
      <c r="E47" s="10"/>
      <c r="F47" s="10"/>
      <c r="G47" s="10"/>
      <c r="H47" s="10"/>
      <c r="I47" s="10"/>
      <c r="J47" s="10"/>
      <c r="K47" s="5"/>
      <c r="L47" s="42"/>
      <c r="S47" s="39"/>
      <c r="T47" s="10"/>
    </row>
    <row r="48" spans="1:20" s="6" customFormat="1" x14ac:dyDescent="0.2">
      <c r="A48" s="10"/>
      <c r="B48" s="10"/>
      <c r="C48" s="10"/>
      <c r="D48" s="10"/>
      <c r="E48" s="10"/>
      <c r="F48" s="10"/>
      <c r="G48" s="10"/>
      <c r="H48" s="10"/>
      <c r="I48" s="10"/>
      <c r="J48" s="10"/>
      <c r="K48" s="5"/>
      <c r="L48" s="42"/>
      <c r="S48" s="39"/>
      <c r="T48" s="10"/>
    </row>
    <row r="49" spans="1:20" s="6" customFormat="1" x14ac:dyDescent="0.2">
      <c r="A49" s="10"/>
      <c r="B49" s="10"/>
      <c r="C49" s="10"/>
      <c r="D49" s="10"/>
      <c r="E49" s="10"/>
      <c r="F49" s="10"/>
      <c r="G49" s="10"/>
      <c r="H49" s="10"/>
      <c r="I49" s="10"/>
      <c r="J49" s="10"/>
      <c r="K49" s="5"/>
      <c r="L49" s="42"/>
      <c r="S49" s="39"/>
      <c r="T49" s="10"/>
    </row>
    <row r="50" spans="1:20" s="6" customFormat="1" x14ac:dyDescent="0.2">
      <c r="A50" s="10"/>
      <c r="B50" s="10"/>
      <c r="C50" s="10"/>
      <c r="D50" s="10"/>
      <c r="E50" s="10"/>
      <c r="F50" s="10"/>
      <c r="G50" s="10"/>
      <c r="H50" s="10"/>
      <c r="I50" s="10"/>
      <c r="J50" s="10"/>
      <c r="K50" s="5"/>
      <c r="L50" s="42"/>
      <c r="S50" s="39"/>
      <c r="T50" s="10"/>
    </row>
    <row r="51" spans="1:20" s="6" customFormat="1" x14ac:dyDescent="0.2">
      <c r="A51" s="10"/>
      <c r="B51" s="10"/>
      <c r="C51" s="10"/>
      <c r="D51" s="10"/>
      <c r="E51" s="10"/>
      <c r="F51" s="10"/>
      <c r="G51" s="10"/>
      <c r="H51" s="10"/>
      <c r="I51" s="10"/>
      <c r="J51" s="10"/>
      <c r="K51" s="5"/>
      <c r="L51" s="42"/>
      <c r="S51" s="39"/>
      <c r="T51" s="10"/>
    </row>
    <row r="52" spans="1:20" s="6" customFormat="1" x14ac:dyDescent="0.2">
      <c r="A52" s="10"/>
      <c r="B52" s="10"/>
      <c r="C52" s="10"/>
      <c r="D52" s="10"/>
      <c r="E52" s="10"/>
      <c r="F52" s="10"/>
      <c r="G52" s="10"/>
      <c r="H52" s="10"/>
      <c r="I52" s="10"/>
      <c r="J52" s="10"/>
      <c r="K52" s="5"/>
      <c r="L52" s="42"/>
      <c r="S52" s="39"/>
      <c r="T52" s="10"/>
    </row>
    <row r="53" spans="1:20" s="6" customFormat="1" x14ac:dyDescent="0.2">
      <c r="A53" s="10"/>
      <c r="B53" s="10"/>
      <c r="C53" s="10"/>
      <c r="D53" s="10"/>
      <c r="E53" s="10"/>
      <c r="F53" s="10"/>
      <c r="G53" s="10"/>
      <c r="H53" s="10"/>
      <c r="I53" s="10"/>
      <c r="J53" s="10"/>
      <c r="K53" s="5"/>
      <c r="L53" s="42"/>
      <c r="S53" s="39"/>
      <c r="T53" s="10"/>
    </row>
    <row r="54" spans="1:20" s="6" customFormat="1" x14ac:dyDescent="0.2">
      <c r="A54" s="10"/>
      <c r="B54" s="10"/>
      <c r="C54" s="10"/>
      <c r="D54" s="10"/>
      <c r="E54" s="10"/>
      <c r="F54" s="10"/>
      <c r="G54" s="10"/>
      <c r="H54" s="10"/>
      <c r="I54" s="10"/>
      <c r="J54" s="10"/>
      <c r="K54" s="5"/>
      <c r="L54" s="42"/>
      <c r="S54" s="39"/>
      <c r="T54" s="10"/>
    </row>
    <row r="55" spans="1:20" s="6" customFormat="1" x14ac:dyDescent="0.2">
      <c r="A55" s="10"/>
      <c r="B55" s="10"/>
      <c r="C55" s="10"/>
      <c r="D55" s="10"/>
      <c r="E55" s="10"/>
      <c r="F55" s="10"/>
      <c r="G55" s="10"/>
      <c r="H55" s="10"/>
      <c r="I55" s="10"/>
      <c r="J55" s="10"/>
      <c r="K55" s="5"/>
      <c r="L55" s="42"/>
      <c r="S55" s="39"/>
      <c r="T55" s="10"/>
    </row>
    <row r="56" spans="1:20" s="6" customFormat="1" x14ac:dyDescent="0.2">
      <c r="A56" s="10"/>
      <c r="B56" s="10"/>
      <c r="C56" s="10"/>
      <c r="D56" s="10"/>
      <c r="E56" s="10"/>
      <c r="F56" s="10"/>
      <c r="G56" s="10"/>
      <c r="H56" s="10"/>
      <c r="I56" s="10"/>
      <c r="J56" s="10"/>
      <c r="K56" s="5"/>
      <c r="L56" s="42"/>
      <c r="S56" s="39"/>
      <c r="T56" s="10"/>
    </row>
    <row r="57" spans="1:20" s="6" customFormat="1" x14ac:dyDescent="0.2">
      <c r="A57" s="10"/>
      <c r="B57" s="10"/>
      <c r="C57" s="10"/>
      <c r="D57" s="10"/>
      <c r="E57" s="10"/>
      <c r="F57" s="10"/>
      <c r="G57" s="10"/>
      <c r="H57" s="10"/>
      <c r="I57" s="10"/>
      <c r="J57" s="10"/>
      <c r="K57" s="5"/>
      <c r="L57" s="42"/>
      <c r="S57" s="39"/>
      <c r="T57" s="10"/>
    </row>
    <row r="58" spans="1:20" s="6" customFormat="1" x14ac:dyDescent="0.2">
      <c r="A58" s="10"/>
      <c r="B58" s="10"/>
      <c r="C58" s="10"/>
      <c r="D58" s="10"/>
      <c r="E58" s="10"/>
      <c r="F58" s="10"/>
      <c r="G58" s="10"/>
      <c r="H58" s="10"/>
      <c r="I58" s="10"/>
      <c r="J58" s="10"/>
      <c r="K58" s="5"/>
      <c r="L58" s="42"/>
      <c r="S58" s="39"/>
      <c r="T58" s="10"/>
    </row>
    <row r="59" spans="1:20" s="6" customFormat="1" x14ac:dyDescent="0.2">
      <c r="A59" s="10"/>
      <c r="B59" s="10"/>
      <c r="C59" s="10"/>
      <c r="D59" s="10"/>
      <c r="E59" s="10"/>
      <c r="F59" s="10"/>
      <c r="G59" s="10"/>
      <c r="H59" s="10"/>
      <c r="I59" s="10"/>
      <c r="J59" s="10"/>
      <c r="K59" s="5"/>
      <c r="L59" s="42"/>
      <c r="S59" s="39"/>
      <c r="T59" s="10"/>
    </row>
    <row r="60" spans="1:20" s="6" customFormat="1" x14ac:dyDescent="0.2">
      <c r="A60" s="10"/>
      <c r="B60" s="10"/>
      <c r="C60" s="10"/>
      <c r="D60" s="10"/>
      <c r="E60" s="10"/>
      <c r="F60" s="10"/>
      <c r="G60" s="10"/>
      <c r="H60" s="10"/>
      <c r="I60" s="10"/>
      <c r="J60" s="10"/>
      <c r="K60" s="5"/>
      <c r="L60" s="42"/>
      <c r="S60" s="39"/>
      <c r="T60" s="10"/>
    </row>
    <row r="61" spans="1:20" s="6" customFormat="1" x14ac:dyDescent="0.2">
      <c r="A61" s="10"/>
      <c r="B61" s="10"/>
      <c r="C61" s="10"/>
      <c r="D61" s="10"/>
      <c r="E61" s="10"/>
      <c r="F61" s="10"/>
      <c r="G61" s="10"/>
      <c r="H61" s="10"/>
      <c r="I61" s="10"/>
      <c r="J61" s="10"/>
      <c r="K61" s="5"/>
      <c r="L61" s="42"/>
      <c r="S61" s="39"/>
      <c r="T61" s="10"/>
    </row>
    <row r="62" spans="1:20" s="6" customFormat="1" x14ac:dyDescent="0.2">
      <c r="A62" s="10"/>
      <c r="B62" s="10"/>
      <c r="C62" s="10"/>
      <c r="D62" s="10"/>
      <c r="E62" s="10"/>
      <c r="F62" s="10"/>
      <c r="G62" s="10"/>
      <c r="H62" s="10"/>
      <c r="I62" s="10"/>
      <c r="J62" s="10"/>
      <c r="K62" s="5"/>
      <c r="L62" s="42"/>
      <c r="S62" s="39"/>
      <c r="T62" s="10"/>
    </row>
    <row r="63" spans="1:20" s="6" customFormat="1" x14ac:dyDescent="0.2">
      <c r="A63" s="10"/>
      <c r="B63" s="10"/>
      <c r="C63" s="10"/>
      <c r="D63" s="10"/>
      <c r="E63" s="10"/>
      <c r="F63" s="10"/>
      <c r="G63" s="10"/>
      <c r="H63" s="10"/>
      <c r="I63" s="10"/>
      <c r="J63" s="10"/>
      <c r="K63" s="5"/>
      <c r="L63" s="42"/>
      <c r="S63" s="39"/>
      <c r="T63" s="10"/>
    </row>
    <row r="64" spans="1:20" s="6" customFormat="1" x14ac:dyDescent="0.2">
      <c r="A64" s="10"/>
      <c r="B64" s="10"/>
      <c r="C64" s="10"/>
      <c r="D64" s="10"/>
      <c r="E64" s="10"/>
      <c r="F64" s="10"/>
      <c r="G64" s="10"/>
      <c r="H64" s="10"/>
      <c r="I64" s="10"/>
      <c r="J64" s="10"/>
      <c r="K64" s="5"/>
      <c r="L64" s="42"/>
      <c r="S64" s="39"/>
      <c r="T64" s="10"/>
    </row>
    <row r="65" spans="1:20" s="6" customFormat="1" x14ac:dyDescent="0.2">
      <c r="A65" s="10"/>
      <c r="B65" s="10"/>
      <c r="C65" s="10"/>
      <c r="D65" s="10"/>
      <c r="E65" s="10"/>
      <c r="F65" s="10"/>
      <c r="G65" s="10"/>
      <c r="H65" s="10"/>
      <c r="I65" s="10"/>
      <c r="J65" s="10"/>
      <c r="K65" s="5"/>
      <c r="L65" s="42"/>
      <c r="S65" s="39"/>
      <c r="T65" s="10"/>
    </row>
    <row r="66" spans="1:20" s="6" customFormat="1" x14ac:dyDescent="0.2">
      <c r="A66" s="10"/>
      <c r="B66" s="10"/>
      <c r="C66" s="10"/>
      <c r="D66" s="10"/>
      <c r="E66" s="10"/>
      <c r="F66" s="10"/>
      <c r="G66" s="10"/>
      <c r="H66" s="10"/>
      <c r="I66" s="10"/>
      <c r="J66" s="10"/>
      <c r="K66" s="5"/>
      <c r="L66" s="42"/>
      <c r="S66" s="39"/>
      <c r="T66" s="10"/>
    </row>
    <row r="67" spans="1:20" s="6" customFormat="1" x14ac:dyDescent="0.2">
      <c r="A67" s="10"/>
      <c r="B67" s="10"/>
      <c r="C67" s="10"/>
      <c r="D67" s="10"/>
      <c r="E67" s="10"/>
      <c r="F67" s="10"/>
      <c r="G67" s="10"/>
      <c r="H67" s="10"/>
      <c r="I67" s="10"/>
      <c r="J67" s="10"/>
      <c r="K67" s="5"/>
      <c r="L67" s="42"/>
      <c r="S67" s="39"/>
      <c r="T67" s="10"/>
    </row>
    <row r="68" spans="1:20" s="6" customFormat="1" x14ac:dyDescent="0.2">
      <c r="A68" s="10"/>
      <c r="B68" s="10"/>
      <c r="C68" s="10"/>
      <c r="D68" s="10"/>
      <c r="E68" s="10"/>
      <c r="F68" s="10"/>
      <c r="G68" s="10"/>
      <c r="H68" s="10"/>
      <c r="I68" s="10"/>
      <c r="J68" s="10"/>
      <c r="K68" s="5"/>
      <c r="L68" s="42"/>
      <c r="S68" s="39"/>
      <c r="T68" s="10"/>
    </row>
    <row r="69" spans="1:20" s="6" customFormat="1" x14ac:dyDescent="0.2">
      <c r="A69" s="10"/>
      <c r="B69" s="10"/>
      <c r="C69" s="10"/>
      <c r="D69" s="10"/>
      <c r="E69" s="10"/>
      <c r="F69" s="10"/>
      <c r="G69" s="10"/>
      <c r="H69" s="10"/>
      <c r="I69" s="10"/>
      <c r="J69" s="10"/>
      <c r="K69" s="5"/>
      <c r="L69" s="42"/>
      <c r="S69" s="39"/>
      <c r="T69" s="10"/>
    </row>
    <row r="70" spans="1:20" s="6" customFormat="1" x14ac:dyDescent="0.2">
      <c r="A70" s="10"/>
      <c r="B70" s="10"/>
      <c r="C70" s="10"/>
      <c r="D70" s="10"/>
      <c r="E70" s="10"/>
      <c r="F70" s="10"/>
      <c r="G70" s="10"/>
      <c r="H70" s="10"/>
      <c r="I70" s="10"/>
      <c r="J70" s="10"/>
      <c r="K70" s="5"/>
      <c r="L70" s="42"/>
      <c r="S70" s="39"/>
      <c r="T70" s="10"/>
    </row>
    <row r="71" spans="1:20" s="6" customFormat="1" x14ac:dyDescent="0.2">
      <c r="A71" s="10"/>
      <c r="B71" s="10"/>
      <c r="C71" s="10"/>
      <c r="D71" s="10"/>
      <c r="E71" s="10"/>
      <c r="F71" s="10"/>
      <c r="G71" s="10"/>
      <c r="H71" s="10"/>
      <c r="I71" s="10"/>
      <c r="J71" s="10"/>
      <c r="K71" s="5"/>
      <c r="L71" s="42"/>
      <c r="S71" s="39"/>
      <c r="T71" s="10"/>
    </row>
    <row r="72" spans="1:20" s="6" customFormat="1" x14ac:dyDescent="0.2">
      <c r="A72" s="10"/>
      <c r="B72" s="10"/>
      <c r="C72" s="10"/>
      <c r="D72" s="10"/>
      <c r="E72" s="10"/>
      <c r="F72" s="10"/>
      <c r="G72" s="10"/>
      <c r="H72" s="10"/>
      <c r="I72" s="10"/>
      <c r="J72" s="10"/>
      <c r="K72" s="5"/>
      <c r="L72" s="42"/>
      <c r="S72" s="39"/>
      <c r="T72" s="10"/>
    </row>
    <row r="73" spans="1:20" s="6" customFormat="1" x14ac:dyDescent="0.2">
      <c r="A73" s="10"/>
      <c r="B73" s="10"/>
      <c r="C73" s="10"/>
      <c r="D73" s="10"/>
      <c r="E73" s="10"/>
      <c r="F73" s="10"/>
      <c r="G73" s="10"/>
      <c r="H73" s="10"/>
      <c r="I73" s="10"/>
      <c r="J73" s="10"/>
      <c r="K73" s="5"/>
      <c r="L73" s="42"/>
      <c r="S73" s="39"/>
      <c r="T73" s="10"/>
    </row>
    <row r="74" spans="1:20" s="6" customFormat="1" x14ac:dyDescent="0.2">
      <c r="A74" s="10"/>
      <c r="B74" s="10"/>
      <c r="C74" s="10"/>
      <c r="D74" s="10"/>
      <c r="E74" s="10"/>
      <c r="F74" s="10"/>
      <c r="G74" s="10"/>
      <c r="H74" s="10"/>
      <c r="I74" s="10"/>
      <c r="J74" s="10"/>
      <c r="K74" s="5"/>
      <c r="L74" s="42"/>
      <c r="S74" s="39"/>
      <c r="T74" s="10"/>
    </row>
    <row r="75" spans="1:20" s="6" customFormat="1" x14ac:dyDescent="0.2">
      <c r="A75" s="10"/>
      <c r="B75" s="10"/>
      <c r="C75" s="10"/>
      <c r="D75" s="10"/>
      <c r="E75" s="10"/>
      <c r="F75" s="10"/>
      <c r="G75" s="10"/>
      <c r="H75" s="10"/>
      <c r="I75" s="10"/>
      <c r="J75" s="10"/>
      <c r="K75" s="5"/>
      <c r="L75" s="42"/>
      <c r="S75" s="39"/>
      <c r="T75" s="10"/>
    </row>
    <row r="76" spans="1:20" s="6" customFormat="1" x14ac:dyDescent="0.2">
      <c r="A76" s="10"/>
      <c r="B76" s="10"/>
      <c r="C76" s="10"/>
      <c r="D76" s="10"/>
      <c r="E76" s="10"/>
      <c r="F76" s="10"/>
      <c r="G76" s="10"/>
      <c r="H76" s="10"/>
      <c r="I76" s="10"/>
      <c r="J76" s="10"/>
      <c r="K76" s="5"/>
      <c r="L76" s="42"/>
      <c r="S76" s="39"/>
      <c r="T76" s="10"/>
    </row>
    <row r="77" spans="1:20" s="6" customFormat="1" x14ac:dyDescent="0.2">
      <c r="A77" s="10"/>
      <c r="B77" s="10"/>
      <c r="C77" s="10"/>
      <c r="D77" s="10"/>
      <c r="E77" s="10"/>
      <c r="F77" s="10"/>
      <c r="G77" s="10"/>
      <c r="H77" s="10"/>
      <c r="I77" s="10"/>
      <c r="J77" s="10"/>
      <c r="K77" s="5"/>
      <c r="L77" s="42"/>
      <c r="S77" s="39"/>
      <c r="T77" s="10"/>
    </row>
    <row r="78" spans="1:20" s="6" customFormat="1" x14ac:dyDescent="0.2">
      <c r="A78" s="10"/>
      <c r="B78" s="10"/>
      <c r="C78" s="10"/>
      <c r="D78" s="10"/>
      <c r="E78" s="10"/>
      <c r="F78" s="10"/>
      <c r="G78" s="10"/>
      <c r="H78" s="10"/>
      <c r="I78" s="10"/>
      <c r="J78" s="10"/>
      <c r="K78" s="5"/>
      <c r="L78" s="42"/>
      <c r="S78" s="39"/>
      <c r="T78" s="10"/>
    </row>
    <row r="79" spans="1:20" s="6" customFormat="1" x14ac:dyDescent="0.2">
      <c r="A79" s="10"/>
      <c r="B79" s="10"/>
      <c r="C79" s="10"/>
      <c r="D79" s="10"/>
      <c r="E79" s="10"/>
      <c r="F79" s="10"/>
      <c r="G79" s="10"/>
      <c r="H79" s="10"/>
      <c r="I79" s="10"/>
      <c r="J79" s="10"/>
      <c r="K79" s="5"/>
      <c r="L79" s="42"/>
      <c r="S79" s="39"/>
      <c r="T79" s="10"/>
    </row>
    <row r="80" spans="1:20" s="6" customFormat="1" x14ac:dyDescent="0.2">
      <c r="A80" s="10"/>
      <c r="B80" s="10"/>
      <c r="C80" s="10"/>
      <c r="D80" s="10"/>
      <c r="E80" s="10"/>
      <c r="F80" s="10"/>
      <c r="G80" s="10"/>
      <c r="H80" s="10"/>
      <c r="I80" s="10"/>
      <c r="J80" s="10"/>
      <c r="K80" s="5"/>
      <c r="L80" s="42"/>
      <c r="S80" s="39"/>
      <c r="T80" s="10"/>
    </row>
    <row r="81" spans="1:20" s="6" customFormat="1" x14ac:dyDescent="0.2">
      <c r="A81" s="10"/>
      <c r="B81" s="10"/>
      <c r="C81" s="10"/>
      <c r="D81" s="10"/>
      <c r="E81" s="10"/>
      <c r="F81" s="10"/>
      <c r="G81" s="10"/>
      <c r="H81" s="10"/>
      <c r="I81" s="10"/>
      <c r="J81" s="10"/>
      <c r="K81" s="5"/>
      <c r="L81" s="42"/>
      <c r="S81" s="39"/>
      <c r="T81" s="10"/>
    </row>
    <row r="82" spans="1:20" s="6" customFormat="1" x14ac:dyDescent="0.2">
      <c r="A82" s="10"/>
      <c r="B82" s="10"/>
      <c r="C82" s="10"/>
      <c r="D82" s="10"/>
      <c r="E82" s="10"/>
      <c r="F82" s="10"/>
      <c r="G82" s="10"/>
      <c r="H82" s="10"/>
      <c r="I82" s="10"/>
      <c r="J82" s="10"/>
      <c r="K82" s="5"/>
      <c r="L82" s="42"/>
      <c r="S82" s="39"/>
      <c r="T82" s="10"/>
    </row>
    <row r="83" spans="1:20" s="6" customFormat="1" x14ac:dyDescent="0.2">
      <c r="A83" s="10"/>
      <c r="B83" s="10"/>
      <c r="C83" s="10"/>
      <c r="D83" s="10"/>
      <c r="E83" s="10"/>
      <c r="F83" s="10"/>
      <c r="G83" s="10"/>
      <c r="H83" s="10"/>
      <c r="I83" s="10"/>
      <c r="J83" s="10"/>
      <c r="K83" s="5"/>
      <c r="L83" s="42"/>
      <c r="S83" s="39"/>
      <c r="T83" s="10"/>
    </row>
    <row r="84" spans="1:20" s="6" customFormat="1" x14ac:dyDescent="0.2">
      <c r="A84" s="10"/>
      <c r="B84" s="10"/>
      <c r="C84" s="10"/>
      <c r="D84" s="10"/>
      <c r="E84" s="10"/>
      <c r="F84" s="10"/>
      <c r="G84" s="10"/>
      <c r="H84" s="10"/>
      <c r="I84" s="10"/>
      <c r="J84" s="10"/>
      <c r="K84" s="5"/>
      <c r="L84" s="42"/>
      <c r="S84" s="39"/>
      <c r="T84" s="10"/>
    </row>
    <row r="85" spans="1:20" s="6" customFormat="1" x14ac:dyDescent="0.2">
      <c r="A85" s="10"/>
      <c r="B85" s="10"/>
      <c r="C85" s="10"/>
      <c r="D85" s="10"/>
      <c r="E85" s="10"/>
      <c r="F85" s="10"/>
      <c r="G85" s="10"/>
      <c r="H85" s="10"/>
      <c r="I85" s="10"/>
      <c r="J85" s="10"/>
      <c r="K85" s="5"/>
      <c r="L85" s="42"/>
      <c r="S85" s="39"/>
      <c r="T85" s="10"/>
    </row>
    <row r="86" spans="1:20" s="6" customFormat="1" x14ac:dyDescent="0.2">
      <c r="A86" s="10"/>
      <c r="B86" s="10"/>
      <c r="C86" s="10"/>
      <c r="D86" s="10"/>
      <c r="E86" s="10"/>
      <c r="F86" s="10"/>
      <c r="G86" s="10"/>
      <c r="H86" s="10"/>
      <c r="I86" s="10"/>
      <c r="J86" s="10"/>
      <c r="K86" s="5"/>
      <c r="L86" s="42"/>
      <c r="S86" s="39"/>
      <c r="T86" s="10"/>
    </row>
    <row r="87" spans="1:20" s="6" customFormat="1" x14ac:dyDescent="0.2">
      <c r="A87" s="10"/>
      <c r="B87" s="10"/>
      <c r="C87" s="10"/>
      <c r="D87" s="10"/>
      <c r="E87" s="10"/>
      <c r="F87" s="10"/>
      <c r="G87" s="10"/>
      <c r="H87" s="10"/>
      <c r="I87" s="10"/>
      <c r="J87" s="10"/>
      <c r="K87" s="5"/>
      <c r="L87" s="42"/>
      <c r="S87" s="39"/>
      <c r="T87" s="10"/>
    </row>
    <row r="88" spans="1:20" s="6" customFormat="1" x14ac:dyDescent="0.2">
      <c r="A88" s="10"/>
      <c r="B88" s="10"/>
      <c r="C88" s="10"/>
      <c r="D88" s="10"/>
      <c r="E88" s="10"/>
      <c r="F88" s="10"/>
      <c r="G88" s="10"/>
      <c r="H88" s="10"/>
      <c r="I88" s="10"/>
      <c r="J88" s="10"/>
      <c r="K88" s="5"/>
      <c r="L88" s="42"/>
      <c r="S88" s="39"/>
      <c r="T88" s="10"/>
    </row>
    <row r="89" spans="1:20" s="6" customFormat="1" x14ac:dyDescent="0.2">
      <c r="A89" s="10"/>
      <c r="B89" s="10"/>
      <c r="C89" s="10"/>
      <c r="D89" s="10"/>
      <c r="E89" s="10"/>
      <c r="F89" s="10"/>
      <c r="G89" s="10"/>
      <c r="H89" s="10"/>
      <c r="I89" s="10"/>
      <c r="J89" s="10"/>
      <c r="K89" s="5"/>
      <c r="L89" s="42"/>
      <c r="S89" s="39"/>
      <c r="T89" s="10"/>
    </row>
    <row r="90" spans="1:20" s="6" customFormat="1" x14ac:dyDescent="0.2">
      <c r="A90" s="10"/>
      <c r="B90" s="10"/>
      <c r="C90" s="10"/>
      <c r="D90" s="10"/>
      <c r="E90" s="10"/>
      <c r="F90" s="10"/>
      <c r="G90" s="10"/>
      <c r="H90" s="10"/>
      <c r="I90" s="10"/>
      <c r="J90" s="10"/>
      <c r="K90" s="5"/>
      <c r="L90" s="42"/>
      <c r="S90" s="39"/>
      <c r="T90" s="10"/>
    </row>
    <row r="91" spans="1:20" s="6" customFormat="1" x14ac:dyDescent="0.2">
      <c r="A91" s="10"/>
      <c r="B91" s="10"/>
      <c r="C91" s="10"/>
      <c r="D91" s="10"/>
      <c r="E91" s="10"/>
      <c r="F91" s="10"/>
      <c r="G91" s="10"/>
      <c r="H91" s="10"/>
      <c r="I91" s="10"/>
      <c r="J91" s="10"/>
      <c r="K91" s="5"/>
      <c r="L91" s="42"/>
      <c r="S91" s="39"/>
      <c r="T91" s="10"/>
    </row>
    <row r="92" spans="1:20" s="6" customFormat="1" x14ac:dyDescent="0.2">
      <c r="A92" s="10"/>
      <c r="B92" s="10"/>
      <c r="C92" s="10"/>
      <c r="D92" s="10"/>
      <c r="E92" s="10"/>
      <c r="F92" s="10"/>
      <c r="G92" s="10"/>
      <c r="H92" s="10"/>
      <c r="I92" s="10"/>
      <c r="J92" s="10"/>
      <c r="K92" s="5"/>
      <c r="L92" s="42"/>
      <c r="S92" s="39"/>
      <c r="T92" s="10"/>
    </row>
    <row r="93" spans="1:20" s="6" customFormat="1" x14ac:dyDescent="0.2">
      <c r="A93" s="10"/>
      <c r="B93" s="10"/>
      <c r="C93" s="10"/>
      <c r="D93" s="10"/>
      <c r="E93" s="10"/>
      <c r="F93" s="10"/>
      <c r="G93" s="10"/>
      <c r="H93" s="10"/>
      <c r="I93" s="10"/>
      <c r="J93" s="10"/>
      <c r="K93" s="5"/>
      <c r="L93" s="42"/>
      <c r="S93" s="39"/>
      <c r="T93" s="10"/>
    </row>
  </sheetData>
  <mergeCells count="19">
    <mergeCell ref="S6:S7"/>
    <mergeCell ref="A10:M10"/>
    <mergeCell ref="K6:K7"/>
    <mergeCell ref="L6:L7"/>
    <mergeCell ref="M6:M7"/>
    <mergeCell ref="N6:N7"/>
    <mergeCell ref="O6:Q6"/>
    <mergeCell ref="R6:R7"/>
    <mergeCell ref="A5:R5"/>
    <mergeCell ref="A6:A7"/>
    <mergeCell ref="B6:B7"/>
    <mergeCell ref="C6:C7"/>
    <mergeCell ref="D6:D7"/>
    <mergeCell ref="E6:E7"/>
    <mergeCell ref="G6:G7"/>
    <mergeCell ref="H6:H7"/>
    <mergeCell ref="I6:I7"/>
    <mergeCell ref="J6:J7"/>
    <mergeCell ref="F6:F7"/>
  </mergeCells>
  <printOptions horizontalCentered="1"/>
  <pageMargins left="0.78740157480314965" right="0.78740157480314965" top="0.6692913385826772" bottom="0.86614173228346458" header="0.27559055118110237" footer="0.39370078740157483"/>
  <pageSetup paperSize="9" scale="57" firstPageNumber="162" orientation="landscape" useFirstPageNumber="1" r:id="rId1"/>
  <headerFooter alignWithMargins="0">
    <oddFooter>&amp;L&amp;"Arial,Kurzíva"Zastupitelstvo Olomouckého kraje 18-12-2017
6. - Rozpočet Olomouckého kraje 2018 - návrh rozpočtu
Příloha č. 5c) Nové opravy a investice hrazené z rozpočtu na rok 2018&amp;R&amp;"Arial,Kurzíva"&amp;12Strana &amp;P (celkem 171)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T94"/>
  <sheetViews>
    <sheetView showGridLines="0" view="pageBreakPreview" zoomScale="80" zoomScaleNormal="70" zoomScaleSheetLayoutView="80" workbookViewId="0">
      <selection activeCell="X10" sqref="X10"/>
    </sheetView>
  </sheetViews>
  <sheetFormatPr defaultColWidth="9.140625" defaultRowHeight="12.75" outlineLevelCol="1" x14ac:dyDescent="0.2"/>
  <cols>
    <col min="1" max="1" width="5.42578125" style="10" customWidth="1"/>
    <col min="2" max="2" width="5.7109375" style="10" hidden="1" customWidth="1"/>
    <col min="3" max="3" width="16" style="10" hidden="1" customWidth="1" outlineLevel="1"/>
    <col min="4" max="4" width="7.7109375" style="10" hidden="1" customWidth="1" outlineLevel="1"/>
    <col min="5" max="5" width="5.5703125" style="10" hidden="1" customWidth="1" outlineLevel="1"/>
    <col min="6" max="6" width="6.42578125" style="10" customWidth="1" outlineLevel="1"/>
    <col min="7" max="7" width="5.5703125" style="10" hidden="1" customWidth="1" outlineLevel="1"/>
    <col min="8" max="8" width="50.7109375" style="10" customWidth="1" collapsed="1"/>
    <col min="9" max="9" width="60.42578125" style="10" customWidth="1"/>
    <col min="10" max="10" width="7.140625" style="10" customWidth="1"/>
    <col min="11" max="11" width="14.7109375" style="5" customWidth="1"/>
    <col min="12" max="12" width="13.5703125" style="6" customWidth="1"/>
    <col min="13" max="13" width="13.7109375" style="6" customWidth="1"/>
    <col min="14" max="14" width="12.42578125" style="6" customWidth="1"/>
    <col min="15" max="15" width="14.85546875" style="6" customWidth="1"/>
    <col min="16" max="16" width="13.140625" style="6" hidden="1" customWidth="1"/>
    <col min="17" max="17" width="14.85546875" style="6" customWidth="1"/>
    <col min="18" max="18" width="14.42578125" style="6" customWidth="1"/>
    <col min="19" max="19" width="38.5703125" style="39" hidden="1" customWidth="1"/>
    <col min="20" max="16384" width="9.140625" style="10"/>
  </cols>
  <sheetData>
    <row r="1" spans="1:20" ht="18" x14ac:dyDescent="0.25">
      <c r="A1" s="1" t="s">
        <v>607</v>
      </c>
      <c r="B1" s="2"/>
      <c r="C1" s="2"/>
      <c r="D1" s="2"/>
      <c r="E1" s="2"/>
      <c r="F1" s="2"/>
      <c r="G1" s="2"/>
      <c r="H1" s="3"/>
      <c r="I1" s="4"/>
      <c r="J1" s="2"/>
      <c r="M1" s="7"/>
      <c r="N1" s="7"/>
      <c r="P1" s="7"/>
      <c r="Q1" s="7"/>
      <c r="R1" s="7"/>
      <c r="S1" s="8"/>
      <c r="T1" s="9"/>
    </row>
    <row r="2" spans="1:20" ht="15.75" x14ac:dyDescent="0.25">
      <c r="A2" s="207" t="s">
        <v>591</v>
      </c>
      <c r="B2" s="11"/>
      <c r="D2" s="11"/>
      <c r="E2" s="11"/>
      <c r="F2" s="11"/>
      <c r="G2" s="11"/>
      <c r="H2" s="11" t="s">
        <v>26</v>
      </c>
      <c r="I2" s="12" t="s">
        <v>596</v>
      </c>
      <c r="J2" s="14"/>
      <c r="M2" s="15"/>
      <c r="N2" s="15"/>
      <c r="P2" s="15"/>
      <c r="Q2" s="15"/>
      <c r="R2" s="15"/>
      <c r="S2" s="16"/>
      <c r="T2" s="9"/>
    </row>
    <row r="3" spans="1:20" ht="15.75" x14ac:dyDescent="0.25">
      <c r="A3" s="11"/>
      <c r="B3" s="11"/>
      <c r="D3" s="11"/>
      <c r="E3" s="11"/>
      <c r="F3" s="11"/>
      <c r="G3" s="11"/>
      <c r="H3" s="207" t="s">
        <v>27</v>
      </c>
      <c r="I3" s="13"/>
      <c r="J3" s="14"/>
      <c r="M3" s="15"/>
      <c r="N3" s="15"/>
      <c r="P3" s="15"/>
      <c r="Q3" s="15"/>
      <c r="R3" s="15"/>
      <c r="S3" s="16"/>
      <c r="T3" s="9"/>
    </row>
    <row r="4" spans="1:20" ht="17.25" customHeight="1" x14ac:dyDescent="0.2">
      <c r="A4" s="11"/>
      <c r="B4" s="11"/>
      <c r="C4" s="11"/>
      <c r="D4" s="11"/>
      <c r="E4" s="11"/>
      <c r="F4" s="11"/>
      <c r="G4" s="11"/>
      <c r="H4" s="11"/>
      <c r="I4" s="17"/>
      <c r="J4" s="11"/>
      <c r="M4" s="15"/>
      <c r="N4" s="15"/>
      <c r="P4" s="15"/>
      <c r="Q4" s="15"/>
      <c r="R4" s="15" t="s">
        <v>36</v>
      </c>
      <c r="S4" s="16"/>
      <c r="T4" s="9"/>
    </row>
    <row r="5" spans="1:20" ht="25.5" customHeight="1" x14ac:dyDescent="0.2">
      <c r="A5" s="253" t="s">
        <v>684</v>
      </c>
      <c r="B5" s="254"/>
      <c r="C5" s="254"/>
      <c r="D5" s="254"/>
      <c r="E5" s="254"/>
      <c r="F5" s="254"/>
      <c r="G5" s="254"/>
      <c r="H5" s="254"/>
      <c r="I5" s="254"/>
      <c r="J5" s="254"/>
      <c r="K5" s="254"/>
      <c r="L5" s="254"/>
      <c r="M5" s="254"/>
      <c r="N5" s="254"/>
      <c r="O5" s="254"/>
      <c r="P5" s="254"/>
      <c r="Q5" s="254"/>
      <c r="R5" s="255"/>
      <c r="S5" s="18"/>
    </row>
    <row r="6" spans="1:20" ht="25.5" customHeight="1" x14ac:dyDescent="0.2">
      <c r="A6" s="251" t="s">
        <v>0</v>
      </c>
      <c r="B6" s="251" t="s">
        <v>1</v>
      </c>
      <c r="C6" s="242" t="s">
        <v>2</v>
      </c>
      <c r="D6" s="242" t="s">
        <v>3</v>
      </c>
      <c r="E6" s="242" t="s">
        <v>4</v>
      </c>
      <c r="F6" s="242" t="s">
        <v>589</v>
      </c>
      <c r="G6" s="242" t="s">
        <v>5</v>
      </c>
      <c r="H6" s="242" t="s">
        <v>6</v>
      </c>
      <c r="I6" s="249" t="s">
        <v>7</v>
      </c>
      <c r="J6" s="250" t="s">
        <v>8</v>
      </c>
      <c r="K6" s="249" t="s">
        <v>9</v>
      </c>
      <c r="L6" s="249" t="s">
        <v>10</v>
      </c>
      <c r="M6" s="249" t="s">
        <v>11</v>
      </c>
      <c r="N6" s="246" t="s">
        <v>16</v>
      </c>
      <c r="O6" s="247" t="s">
        <v>17</v>
      </c>
      <c r="P6" s="247"/>
      <c r="Q6" s="247"/>
      <c r="R6" s="246" t="s">
        <v>37</v>
      </c>
      <c r="S6" s="252" t="s">
        <v>13</v>
      </c>
    </row>
    <row r="7" spans="1:20" ht="58.7" customHeight="1" x14ac:dyDescent="0.2">
      <c r="A7" s="251"/>
      <c r="B7" s="251"/>
      <c r="C7" s="242"/>
      <c r="D7" s="242"/>
      <c r="E7" s="242"/>
      <c r="F7" s="242"/>
      <c r="G7" s="242"/>
      <c r="H7" s="242"/>
      <c r="I7" s="249"/>
      <c r="J7" s="250"/>
      <c r="K7" s="249"/>
      <c r="L7" s="249"/>
      <c r="M7" s="249"/>
      <c r="N7" s="246"/>
      <c r="O7" s="201" t="s">
        <v>14</v>
      </c>
      <c r="P7" s="201" t="s">
        <v>460</v>
      </c>
      <c r="Q7" s="201" t="s">
        <v>15</v>
      </c>
      <c r="R7" s="246"/>
      <c r="S7" s="252"/>
    </row>
    <row r="8" spans="1:20" s="22" customFormat="1" ht="25.5" customHeight="1" x14ac:dyDescent="0.3">
      <c r="A8" s="202" t="s">
        <v>38</v>
      </c>
      <c r="B8" s="203"/>
      <c r="C8" s="203"/>
      <c r="D8" s="203"/>
      <c r="E8" s="203"/>
      <c r="F8" s="213"/>
      <c r="G8" s="203"/>
      <c r="H8" s="203"/>
      <c r="I8" s="203"/>
      <c r="J8" s="203"/>
      <c r="K8" s="203"/>
      <c r="L8" s="19">
        <f t="shared" ref="L8:N8" si="0">SUM(L9:L10)</f>
        <v>14800</v>
      </c>
      <c r="M8" s="19"/>
      <c r="N8" s="19">
        <f t="shared" si="0"/>
        <v>0</v>
      </c>
      <c r="O8" s="19">
        <f>SUM(O9:O10)</f>
        <v>14800</v>
      </c>
      <c r="P8" s="19">
        <f t="shared" ref="P8:R8" si="1">SUM(P9:P10)</f>
        <v>0</v>
      </c>
      <c r="Q8" s="19">
        <f t="shared" si="1"/>
        <v>14800</v>
      </c>
      <c r="R8" s="19">
        <f t="shared" si="1"/>
        <v>0</v>
      </c>
      <c r="S8" s="21"/>
    </row>
    <row r="9" spans="1:20" ht="140.25" x14ac:dyDescent="0.2">
      <c r="A9" s="23">
        <v>1</v>
      </c>
      <c r="B9" s="49" t="s">
        <v>28</v>
      </c>
      <c r="C9" s="49">
        <v>60007000000</v>
      </c>
      <c r="D9" s="49">
        <v>2143</v>
      </c>
      <c r="E9" s="49">
        <v>6111</v>
      </c>
      <c r="F9" s="49">
        <v>61</v>
      </c>
      <c r="G9" s="49">
        <v>153</v>
      </c>
      <c r="H9" s="131" t="s">
        <v>29</v>
      </c>
      <c r="I9" s="50" t="s">
        <v>30</v>
      </c>
      <c r="J9" s="51" t="s">
        <v>31</v>
      </c>
      <c r="K9" s="51" t="s">
        <v>32</v>
      </c>
      <c r="L9" s="52">
        <v>800</v>
      </c>
      <c r="M9" s="53" t="s">
        <v>674</v>
      </c>
      <c r="N9" s="54">
        <v>0</v>
      </c>
      <c r="O9" s="133">
        <v>800</v>
      </c>
      <c r="P9" s="52">
        <v>0</v>
      </c>
      <c r="Q9" s="26">
        <v>800</v>
      </c>
      <c r="R9" s="26">
        <v>0</v>
      </c>
      <c r="S9" s="132"/>
    </row>
    <row r="10" spans="1:20" ht="225.75" customHeight="1" x14ac:dyDescent="0.2">
      <c r="A10" s="23">
        <v>2</v>
      </c>
      <c r="B10" s="23" t="s">
        <v>28</v>
      </c>
      <c r="C10" s="125">
        <v>60008000000</v>
      </c>
      <c r="D10" s="23">
        <v>5511</v>
      </c>
      <c r="E10" s="23">
        <v>6123</v>
      </c>
      <c r="F10" s="23">
        <v>61</v>
      </c>
      <c r="G10" s="23"/>
      <c r="H10" s="24" t="s">
        <v>110</v>
      </c>
      <c r="I10" s="126" t="s">
        <v>614</v>
      </c>
      <c r="J10" s="51" t="s">
        <v>31</v>
      </c>
      <c r="K10" s="51" t="s">
        <v>111</v>
      </c>
      <c r="L10" s="52">
        <v>14000</v>
      </c>
      <c r="M10" s="153">
        <v>2018</v>
      </c>
      <c r="N10" s="28">
        <v>0</v>
      </c>
      <c r="O10" s="127">
        <v>14000</v>
      </c>
      <c r="P10" s="128">
        <v>0</v>
      </c>
      <c r="Q10" s="26">
        <v>14000</v>
      </c>
      <c r="R10" s="129">
        <f>L10-N10-O10</f>
        <v>0</v>
      </c>
      <c r="S10" s="130"/>
    </row>
    <row r="11" spans="1:20" ht="35.25" customHeight="1" x14ac:dyDescent="0.2">
      <c r="A11" s="204" t="s">
        <v>685</v>
      </c>
      <c r="B11" s="205"/>
      <c r="C11" s="205"/>
      <c r="D11" s="205"/>
      <c r="E11" s="205"/>
      <c r="F11" s="214"/>
      <c r="G11" s="205"/>
      <c r="H11" s="205"/>
      <c r="I11" s="205"/>
      <c r="J11" s="205"/>
      <c r="K11" s="205"/>
      <c r="L11" s="31">
        <f t="shared" ref="L11:N11" si="2">L8</f>
        <v>14800</v>
      </c>
      <c r="M11" s="31"/>
      <c r="N11" s="31">
        <f t="shared" si="2"/>
        <v>0</v>
      </c>
      <c r="O11" s="31">
        <f>O8</f>
        <v>14800</v>
      </c>
      <c r="P11" s="31">
        <f>P8</f>
        <v>0</v>
      </c>
      <c r="Q11" s="31">
        <f>Q8</f>
        <v>14800</v>
      </c>
      <c r="R11" s="32">
        <f>R8</f>
        <v>0</v>
      </c>
      <c r="S11" s="33"/>
    </row>
    <row r="12" spans="1:20" s="6" customFormat="1" x14ac:dyDescent="0.2">
      <c r="A12" s="5"/>
      <c r="B12" s="5"/>
      <c r="C12" s="5"/>
      <c r="D12" s="5"/>
      <c r="E12" s="5"/>
      <c r="F12" s="5"/>
      <c r="G12" s="5"/>
      <c r="H12" s="34"/>
      <c r="I12" s="5"/>
      <c r="J12" s="35"/>
      <c r="K12" s="36"/>
      <c r="L12" s="37"/>
      <c r="M12" s="38"/>
      <c r="N12" s="38"/>
      <c r="S12" s="39"/>
      <c r="T12" s="10"/>
    </row>
    <row r="13" spans="1:20" s="6" customFormat="1" x14ac:dyDescent="0.2">
      <c r="A13" s="5"/>
      <c r="B13" s="5"/>
      <c r="C13" s="5"/>
      <c r="D13" s="5"/>
      <c r="E13" s="5"/>
      <c r="F13" s="5"/>
      <c r="G13" s="5"/>
      <c r="H13" s="5"/>
      <c r="I13" s="5"/>
      <c r="J13" s="40"/>
      <c r="K13" s="41"/>
      <c r="L13" s="42"/>
      <c r="S13" s="39"/>
      <c r="T13" s="10"/>
    </row>
    <row r="14" spans="1:20" s="6" customFormat="1" x14ac:dyDescent="0.2">
      <c r="A14" s="5"/>
      <c r="B14" s="5"/>
      <c r="C14" s="5"/>
      <c r="D14" s="5"/>
      <c r="E14" s="5"/>
      <c r="F14" s="5"/>
      <c r="G14" s="5"/>
      <c r="H14" s="5"/>
      <c r="I14" s="5"/>
      <c r="J14" s="40"/>
      <c r="K14" s="41"/>
      <c r="L14" s="42"/>
      <c r="S14" s="39"/>
      <c r="T14" s="10"/>
    </row>
    <row r="15" spans="1:20" s="6" customFormat="1" x14ac:dyDescent="0.2">
      <c r="A15" s="5"/>
      <c r="B15" s="5"/>
      <c r="C15" s="5"/>
      <c r="D15" s="5"/>
      <c r="E15" s="5"/>
      <c r="F15" s="5"/>
      <c r="G15" s="5"/>
      <c r="H15" s="5"/>
      <c r="I15" s="5"/>
      <c r="J15" s="10"/>
      <c r="K15" s="41"/>
      <c r="L15" s="42"/>
      <c r="S15" s="39"/>
      <c r="T15" s="10"/>
    </row>
    <row r="16" spans="1:20" s="6" customFormat="1" x14ac:dyDescent="0.2">
      <c r="A16" s="5"/>
      <c r="B16" s="5"/>
      <c r="C16" s="5"/>
      <c r="D16" s="5"/>
      <c r="E16" s="5"/>
      <c r="F16" s="5"/>
      <c r="G16" s="5"/>
      <c r="H16" s="5"/>
      <c r="I16" s="5"/>
      <c r="J16" s="10"/>
      <c r="K16" s="41"/>
      <c r="L16" s="42"/>
      <c r="S16" s="39"/>
      <c r="T16" s="10"/>
    </row>
    <row r="17" spans="1:20" s="6" customFormat="1" x14ac:dyDescent="0.2">
      <c r="A17" s="5"/>
      <c r="B17" s="5"/>
      <c r="C17" s="5"/>
      <c r="D17" s="5"/>
      <c r="E17" s="5"/>
      <c r="F17" s="5"/>
      <c r="G17" s="5"/>
      <c r="H17" s="5"/>
      <c r="I17" s="5"/>
      <c r="J17" s="10"/>
      <c r="K17" s="41"/>
      <c r="L17" s="42"/>
      <c r="S17" s="39"/>
      <c r="T17" s="10"/>
    </row>
    <row r="18" spans="1:20" s="6" customFormat="1" x14ac:dyDescent="0.2">
      <c r="A18" s="5"/>
      <c r="B18" s="5"/>
      <c r="C18" s="5"/>
      <c r="D18" s="5"/>
      <c r="E18" s="5"/>
      <c r="F18" s="5"/>
      <c r="G18" s="5"/>
      <c r="H18" s="5"/>
      <c r="I18" s="5"/>
      <c r="J18" s="10"/>
      <c r="K18" s="41"/>
      <c r="L18" s="42"/>
      <c r="S18" s="39"/>
      <c r="T18" s="10"/>
    </row>
    <row r="19" spans="1:20" s="6" customFormat="1" x14ac:dyDescent="0.2">
      <c r="A19" s="5"/>
      <c r="B19" s="5"/>
      <c r="C19" s="5"/>
      <c r="D19" s="5"/>
      <c r="E19" s="5"/>
      <c r="F19" s="5"/>
      <c r="G19" s="5"/>
      <c r="H19" s="5"/>
      <c r="I19" s="5"/>
      <c r="J19" s="10"/>
      <c r="K19" s="41"/>
      <c r="L19" s="42"/>
      <c r="S19" s="39"/>
      <c r="T19" s="10"/>
    </row>
    <row r="20" spans="1:20" s="6" customFormat="1" x14ac:dyDescent="0.2">
      <c r="A20" s="5"/>
      <c r="B20" s="5"/>
      <c r="C20" s="5"/>
      <c r="D20" s="5"/>
      <c r="E20" s="5"/>
      <c r="F20" s="5"/>
      <c r="G20" s="5"/>
      <c r="H20" s="5"/>
      <c r="I20" s="5"/>
      <c r="J20" s="10"/>
      <c r="K20" s="41"/>
      <c r="L20" s="42"/>
      <c r="S20" s="39"/>
      <c r="T20" s="10"/>
    </row>
    <row r="21" spans="1:20" s="6" customFormat="1" x14ac:dyDescent="0.2">
      <c r="A21" s="5"/>
      <c r="B21" s="5"/>
      <c r="C21" s="5"/>
      <c r="D21" s="5"/>
      <c r="E21" s="5"/>
      <c r="F21" s="5"/>
      <c r="G21" s="5"/>
      <c r="H21" s="5"/>
      <c r="I21" s="5"/>
      <c r="J21" s="10"/>
      <c r="K21" s="41"/>
      <c r="L21" s="42"/>
      <c r="S21" s="39"/>
      <c r="T21" s="10"/>
    </row>
    <row r="22" spans="1:20" s="6" customFormat="1" x14ac:dyDescent="0.2">
      <c r="A22" s="5"/>
      <c r="B22" s="5"/>
      <c r="C22" s="5"/>
      <c r="D22" s="5"/>
      <c r="E22" s="5"/>
      <c r="F22" s="5"/>
      <c r="G22" s="5"/>
      <c r="H22" s="5"/>
      <c r="I22" s="5"/>
      <c r="J22" s="10"/>
      <c r="K22" s="41"/>
      <c r="L22" s="42"/>
      <c r="S22" s="39"/>
      <c r="T22" s="10"/>
    </row>
    <row r="23" spans="1:20" s="6" customFormat="1" x14ac:dyDescent="0.2">
      <c r="A23" s="5"/>
      <c r="B23" s="5"/>
      <c r="C23" s="5"/>
      <c r="D23" s="5"/>
      <c r="E23" s="5"/>
      <c r="F23" s="5"/>
      <c r="G23" s="5"/>
      <c r="H23" s="5"/>
      <c r="I23" s="5"/>
      <c r="J23" s="10"/>
      <c r="K23" s="41"/>
      <c r="L23" s="42"/>
      <c r="S23" s="39"/>
      <c r="T23" s="10"/>
    </row>
    <row r="24" spans="1:20" s="6" customFormat="1" x14ac:dyDescent="0.2">
      <c r="A24" s="5"/>
      <c r="B24" s="5"/>
      <c r="C24" s="5"/>
      <c r="D24" s="5"/>
      <c r="E24" s="5"/>
      <c r="F24" s="5"/>
      <c r="G24" s="5"/>
      <c r="H24" s="5"/>
      <c r="I24" s="5"/>
      <c r="J24" s="10"/>
      <c r="K24" s="41"/>
      <c r="L24" s="42"/>
      <c r="S24" s="39"/>
      <c r="T24" s="10"/>
    </row>
    <row r="25" spans="1:20" s="6" customFormat="1" x14ac:dyDescent="0.2">
      <c r="A25" s="5"/>
      <c r="B25" s="5"/>
      <c r="C25" s="5"/>
      <c r="D25" s="5"/>
      <c r="E25" s="5"/>
      <c r="F25" s="5"/>
      <c r="G25" s="5"/>
      <c r="H25" s="5"/>
      <c r="I25" s="5"/>
      <c r="J25" s="10"/>
      <c r="K25" s="41"/>
      <c r="L25" s="42"/>
      <c r="S25" s="39"/>
      <c r="T25" s="10"/>
    </row>
    <row r="26" spans="1:20" s="6" customFormat="1" x14ac:dyDescent="0.2">
      <c r="A26" s="5"/>
      <c r="B26" s="5"/>
      <c r="C26" s="5"/>
      <c r="D26" s="5"/>
      <c r="E26" s="5"/>
      <c r="F26" s="5"/>
      <c r="G26" s="5"/>
      <c r="H26" s="5"/>
      <c r="I26" s="5"/>
      <c r="J26" s="10"/>
      <c r="K26" s="41"/>
      <c r="L26" s="42"/>
      <c r="S26" s="39"/>
      <c r="T26" s="10"/>
    </row>
    <row r="27" spans="1:20" s="6" customFormat="1" x14ac:dyDescent="0.2">
      <c r="A27" s="5"/>
      <c r="B27" s="5"/>
      <c r="C27" s="5"/>
      <c r="D27" s="5"/>
      <c r="E27" s="5"/>
      <c r="F27" s="5"/>
      <c r="G27" s="5"/>
      <c r="H27" s="5"/>
      <c r="I27" s="5"/>
      <c r="J27" s="10"/>
      <c r="K27" s="41"/>
      <c r="L27" s="42"/>
      <c r="S27" s="39"/>
      <c r="T27" s="10"/>
    </row>
    <row r="28" spans="1:20" s="6" customFormat="1" x14ac:dyDescent="0.2">
      <c r="A28" s="5"/>
      <c r="B28" s="5"/>
      <c r="C28" s="5"/>
      <c r="D28" s="5"/>
      <c r="E28" s="5"/>
      <c r="F28" s="5"/>
      <c r="G28" s="5"/>
      <c r="H28" s="5"/>
      <c r="I28" s="5"/>
      <c r="J28" s="10"/>
      <c r="K28" s="41"/>
      <c r="L28" s="42"/>
      <c r="S28" s="39"/>
      <c r="T28" s="10"/>
    </row>
    <row r="29" spans="1:20" s="6" customFormat="1" x14ac:dyDescent="0.2">
      <c r="A29" s="5"/>
      <c r="B29" s="5"/>
      <c r="C29" s="5"/>
      <c r="D29" s="5"/>
      <c r="E29" s="5"/>
      <c r="F29" s="5"/>
      <c r="G29" s="5"/>
      <c r="H29" s="5"/>
      <c r="I29" s="5"/>
      <c r="J29" s="10"/>
      <c r="K29" s="41"/>
      <c r="L29" s="42"/>
      <c r="S29" s="39"/>
      <c r="T29" s="10"/>
    </row>
    <row r="30" spans="1:20" s="6" customFormat="1" x14ac:dyDescent="0.2">
      <c r="A30" s="5"/>
      <c r="B30" s="5"/>
      <c r="C30" s="5"/>
      <c r="D30" s="5"/>
      <c r="E30" s="5"/>
      <c r="F30" s="5"/>
      <c r="G30" s="5"/>
      <c r="H30" s="5"/>
      <c r="I30" s="5"/>
      <c r="J30" s="10"/>
      <c r="K30" s="41"/>
      <c r="L30" s="42"/>
      <c r="S30" s="39"/>
      <c r="T30" s="10"/>
    </row>
    <row r="31" spans="1:20" s="6" customFormat="1" x14ac:dyDescent="0.2">
      <c r="A31" s="5"/>
      <c r="B31" s="5"/>
      <c r="C31" s="5"/>
      <c r="D31" s="5"/>
      <c r="E31" s="5"/>
      <c r="F31" s="5"/>
      <c r="G31" s="5"/>
      <c r="H31" s="5"/>
      <c r="I31" s="5"/>
      <c r="J31" s="10"/>
      <c r="K31" s="41"/>
      <c r="L31" s="42"/>
      <c r="S31" s="39"/>
      <c r="T31" s="10"/>
    </row>
    <row r="32" spans="1:20" s="6" customFormat="1" x14ac:dyDescent="0.2">
      <c r="A32" s="5"/>
      <c r="B32" s="5"/>
      <c r="C32" s="5"/>
      <c r="D32" s="5"/>
      <c r="E32" s="5"/>
      <c r="F32" s="5"/>
      <c r="G32" s="5"/>
      <c r="H32" s="5"/>
      <c r="I32" s="5"/>
      <c r="J32" s="10"/>
      <c r="K32" s="5"/>
      <c r="L32" s="42"/>
      <c r="S32" s="39"/>
      <c r="T32" s="10"/>
    </row>
    <row r="33" spans="1:20" s="6" customFormat="1" x14ac:dyDescent="0.2">
      <c r="A33" s="5"/>
      <c r="B33" s="5"/>
      <c r="C33" s="5"/>
      <c r="D33" s="5"/>
      <c r="E33" s="5"/>
      <c r="F33" s="5"/>
      <c r="G33" s="5"/>
      <c r="H33" s="5"/>
      <c r="I33" s="5"/>
      <c r="J33" s="10"/>
      <c r="K33" s="5"/>
      <c r="L33" s="42"/>
      <c r="S33" s="39"/>
      <c r="T33" s="10"/>
    </row>
    <row r="34" spans="1:20" s="6" customFormat="1" x14ac:dyDescent="0.2">
      <c r="A34" s="5"/>
      <c r="B34" s="5"/>
      <c r="C34" s="5"/>
      <c r="D34" s="5"/>
      <c r="E34" s="5"/>
      <c r="F34" s="5"/>
      <c r="G34" s="5"/>
      <c r="H34" s="5"/>
      <c r="I34" s="5"/>
      <c r="J34" s="10"/>
      <c r="K34" s="5"/>
      <c r="L34" s="42"/>
      <c r="S34" s="39"/>
      <c r="T34" s="10"/>
    </row>
    <row r="35" spans="1:20" s="6" customFormat="1" x14ac:dyDescent="0.2">
      <c r="A35" s="5"/>
      <c r="B35" s="5"/>
      <c r="C35" s="5"/>
      <c r="D35" s="5"/>
      <c r="E35" s="5"/>
      <c r="F35" s="5"/>
      <c r="G35" s="5"/>
      <c r="H35" s="5"/>
      <c r="I35" s="5"/>
      <c r="J35" s="10"/>
      <c r="K35" s="5"/>
      <c r="L35" s="42"/>
      <c r="S35" s="39"/>
      <c r="T35" s="10"/>
    </row>
    <row r="36" spans="1:20" s="6" customFormat="1" x14ac:dyDescent="0.2">
      <c r="A36" s="5"/>
      <c r="B36" s="5"/>
      <c r="C36" s="5"/>
      <c r="D36" s="5"/>
      <c r="E36" s="5"/>
      <c r="F36" s="5"/>
      <c r="G36" s="5"/>
      <c r="H36" s="5"/>
      <c r="I36" s="5"/>
      <c r="J36" s="10"/>
      <c r="K36" s="5"/>
      <c r="L36" s="42"/>
      <c r="S36" s="39"/>
      <c r="T36" s="10"/>
    </row>
    <row r="37" spans="1:20" s="6" customFormat="1" x14ac:dyDescent="0.2">
      <c r="A37" s="5"/>
      <c r="B37" s="5"/>
      <c r="C37" s="5"/>
      <c r="D37" s="5"/>
      <c r="E37" s="5"/>
      <c r="F37" s="5"/>
      <c r="G37" s="5"/>
      <c r="H37" s="5"/>
      <c r="I37" s="5"/>
      <c r="J37" s="10"/>
      <c r="K37" s="5"/>
      <c r="L37" s="42"/>
      <c r="S37" s="39"/>
      <c r="T37" s="10"/>
    </row>
    <row r="38" spans="1:20" s="6" customFormat="1" x14ac:dyDescent="0.2">
      <c r="A38" s="5"/>
      <c r="B38" s="5"/>
      <c r="C38" s="5"/>
      <c r="D38" s="5"/>
      <c r="E38" s="5"/>
      <c r="F38" s="5"/>
      <c r="G38" s="5"/>
      <c r="H38" s="5"/>
      <c r="I38" s="5"/>
      <c r="J38" s="10"/>
      <c r="K38" s="5"/>
      <c r="L38" s="42"/>
      <c r="S38" s="39"/>
      <c r="T38" s="10"/>
    </row>
    <row r="39" spans="1:20" s="6" customFormat="1" x14ac:dyDescent="0.2">
      <c r="A39" s="5"/>
      <c r="B39" s="5"/>
      <c r="C39" s="5"/>
      <c r="D39" s="5"/>
      <c r="E39" s="5"/>
      <c r="F39" s="5"/>
      <c r="G39" s="5"/>
      <c r="H39" s="5"/>
      <c r="I39" s="5"/>
      <c r="J39" s="10"/>
      <c r="K39" s="5"/>
      <c r="L39" s="42"/>
      <c r="S39" s="39"/>
      <c r="T39" s="10"/>
    </row>
    <row r="40" spans="1:20" s="6" customFormat="1" x14ac:dyDescent="0.2">
      <c r="A40" s="5"/>
      <c r="B40" s="5"/>
      <c r="C40" s="5"/>
      <c r="D40" s="5"/>
      <c r="E40" s="5"/>
      <c r="F40" s="5"/>
      <c r="G40" s="5"/>
      <c r="H40" s="5"/>
      <c r="I40" s="5"/>
      <c r="J40" s="10"/>
      <c r="K40" s="5"/>
      <c r="L40" s="42"/>
      <c r="S40" s="39"/>
      <c r="T40" s="10"/>
    </row>
    <row r="41" spans="1:20" s="6" customFormat="1" x14ac:dyDescent="0.2">
      <c r="A41" s="5"/>
      <c r="B41" s="5"/>
      <c r="C41" s="5"/>
      <c r="D41" s="5"/>
      <c r="E41" s="5"/>
      <c r="F41" s="5"/>
      <c r="G41" s="5"/>
      <c r="H41" s="5"/>
      <c r="I41" s="5"/>
      <c r="J41" s="10"/>
      <c r="K41" s="5"/>
      <c r="L41" s="42"/>
      <c r="S41" s="39"/>
      <c r="T41" s="10"/>
    </row>
    <row r="42" spans="1:20" s="6" customFormat="1" x14ac:dyDescent="0.2">
      <c r="A42" s="5"/>
      <c r="B42" s="5"/>
      <c r="C42" s="5"/>
      <c r="D42" s="5"/>
      <c r="E42" s="5"/>
      <c r="F42" s="5"/>
      <c r="G42" s="5"/>
      <c r="H42" s="5"/>
      <c r="I42" s="5"/>
      <c r="J42" s="10"/>
      <c r="K42" s="5"/>
      <c r="L42" s="42"/>
      <c r="S42" s="39"/>
      <c r="T42" s="10"/>
    </row>
    <row r="43" spans="1:20" s="6" customFormat="1" x14ac:dyDescent="0.2">
      <c r="A43" s="10"/>
      <c r="B43" s="10"/>
      <c r="C43" s="10"/>
      <c r="D43" s="10"/>
      <c r="E43" s="10"/>
      <c r="F43" s="10"/>
      <c r="G43" s="10"/>
      <c r="H43" s="10"/>
      <c r="I43" s="10"/>
      <c r="J43" s="10"/>
      <c r="K43" s="5"/>
      <c r="L43" s="42"/>
      <c r="S43" s="39"/>
      <c r="T43" s="10"/>
    </row>
    <row r="44" spans="1:20" s="6" customFormat="1" x14ac:dyDescent="0.2">
      <c r="A44" s="10"/>
      <c r="B44" s="10"/>
      <c r="C44" s="10"/>
      <c r="D44" s="10"/>
      <c r="E44" s="10"/>
      <c r="F44" s="10"/>
      <c r="G44" s="10"/>
      <c r="H44" s="10"/>
      <c r="I44" s="10"/>
      <c r="J44" s="10"/>
      <c r="K44" s="5"/>
      <c r="L44" s="42"/>
      <c r="S44" s="39"/>
      <c r="T44" s="10"/>
    </row>
    <row r="45" spans="1:20" s="6" customFormat="1" x14ac:dyDescent="0.2">
      <c r="A45" s="10"/>
      <c r="B45" s="10"/>
      <c r="C45" s="10"/>
      <c r="D45" s="10"/>
      <c r="E45" s="10"/>
      <c r="F45" s="10"/>
      <c r="G45" s="10"/>
      <c r="H45" s="10"/>
      <c r="I45" s="10"/>
      <c r="J45" s="10"/>
      <c r="K45" s="5"/>
      <c r="L45" s="42"/>
      <c r="S45" s="39"/>
      <c r="T45" s="10"/>
    </row>
    <row r="46" spans="1:20" s="6" customFormat="1" x14ac:dyDescent="0.2">
      <c r="A46" s="10"/>
      <c r="B46" s="10"/>
      <c r="C46" s="10"/>
      <c r="D46" s="10"/>
      <c r="E46" s="10"/>
      <c r="F46" s="10"/>
      <c r="G46" s="10"/>
      <c r="H46" s="10"/>
      <c r="I46" s="10"/>
      <c r="J46" s="10"/>
      <c r="K46" s="5"/>
      <c r="L46" s="42"/>
      <c r="S46" s="39"/>
      <c r="T46" s="10"/>
    </row>
    <row r="47" spans="1:20" s="6" customFormat="1" x14ac:dyDescent="0.2">
      <c r="A47" s="10"/>
      <c r="B47" s="10"/>
      <c r="C47" s="10"/>
      <c r="D47" s="10"/>
      <c r="E47" s="10"/>
      <c r="F47" s="10"/>
      <c r="G47" s="10"/>
      <c r="H47" s="10"/>
      <c r="I47" s="10"/>
      <c r="J47" s="10"/>
      <c r="K47" s="5"/>
      <c r="L47" s="42"/>
      <c r="S47" s="39"/>
      <c r="T47" s="10"/>
    </row>
    <row r="48" spans="1:20" s="6" customFormat="1" x14ac:dyDescent="0.2">
      <c r="A48" s="10"/>
      <c r="B48" s="10"/>
      <c r="C48" s="10"/>
      <c r="D48" s="10"/>
      <c r="E48" s="10"/>
      <c r="F48" s="10"/>
      <c r="G48" s="10"/>
      <c r="H48" s="10"/>
      <c r="I48" s="10"/>
      <c r="J48" s="10"/>
      <c r="K48" s="5"/>
      <c r="L48" s="42"/>
      <c r="S48" s="39"/>
      <c r="T48" s="10"/>
    </row>
    <row r="49" spans="1:20" s="6" customFormat="1" x14ac:dyDescent="0.2">
      <c r="A49" s="10"/>
      <c r="B49" s="10"/>
      <c r="C49" s="10"/>
      <c r="D49" s="10"/>
      <c r="E49" s="10"/>
      <c r="F49" s="10"/>
      <c r="G49" s="10"/>
      <c r="H49" s="10"/>
      <c r="I49" s="10"/>
      <c r="J49" s="10"/>
      <c r="K49" s="5"/>
      <c r="L49" s="42"/>
      <c r="S49" s="39"/>
      <c r="T49" s="10"/>
    </row>
    <row r="50" spans="1:20" s="6" customFormat="1" x14ac:dyDescent="0.2">
      <c r="A50" s="10"/>
      <c r="B50" s="10"/>
      <c r="C50" s="10"/>
      <c r="D50" s="10"/>
      <c r="E50" s="10"/>
      <c r="F50" s="10"/>
      <c r="G50" s="10"/>
      <c r="H50" s="10"/>
      <c r="I50" s="10"/>
      <c r="J50" s="10"/>
      <c r="K50" s="5"/>
      <c r="L50" s="42"/>
      <c r="S50" s="39"/>
      <c r="T50" s="10"/>
    </row>
    <row r="51" spans="1:20" s="6" customFormat="1" x14ac:dyDescent="0.2">
      <c r="A51" s="10"/>
      <c r="B51" s="10"/>
      <c r="C51" s="10"/>
      <c r="D51" s="10"/>
      <c r="E51" s="10"/>
      <c r="F51" s="10"/>
      <c r="G51" s="10"/>
      <c r="H51" s="10"/>
      <c r="I51" s="10"/>
      <c r="J51" s="10"/>
      <c r="K51" s="5"/>
      <c r="L51" s="42"/>
      <c r="S51" s="39"/>
      <c r="T51" s="10"/>
    </row>
    <row r="52" spans="1:20" s="6" customFormat="1" x14ac:dyDescent="0.2">
      <c r="A52" s="10"/>
      <c r="B52" s="10"/>
      <c r="C52" s="10"/>
      <c r="D52" s="10"/>
      <c r="E52" s="10"/>
      <c r="F52" s="10"/>
      <c r="G52" s="10"/>
      <c r="H52" s="10"/>
      <c r="I52" s="10"/>
      <c r="J52" s="10"/>
      <c r="K52" s="5"/>
      <c r="L52" s="42"/>
      <c r="S52" s="39"/>
      <c r="T52" s="10"/>
    </row>
    <row r="53" spans="1:20" s="6" customFormat="1" x14ac:dyDescent="0.2">
      <c r="A53" s="10"/>
      <c r="B53" s="10"/>
      <c r="C53" s="10"/>
      <c r="D53" s="10"/>
      <c r="E53" s="10"/>
      <c r="F53" s="10"/>
      <c r="G53" s="10"/>
      <c r="H53" s="10"/>
      <c r="I53" s="10"/>
      <c r="J53" s="10"/>
      <c r="K53" s="5"/>
      <c r="L53" s="42"/>
      <c r="S53" s="39"/>
      <c r="T53" s="10"/>
    </row>
    <row r="54" spans="1:20" s="6" customFormat="1" x14ac:dyDescent="0.2">
      <c r="A54" s="10"/>
      <c r="B54" s="10"/>
      <c r="C54" s="10"/>
      <c r="D54" s="10"/>
      <c r="E54" s="10"/>
      <c r="F54" s="10"/>
      <c r="G54" s="10"/>
      <c r="H54" s="10"/>
      <c r="I54" s="10"/>
      <c r="J54" s="10"/>
      <c r="K54" s="5"/>
      <c r="L54" s="42"/>
      <c r="S54" s="39"/>
      <c r="T54" s="10"/>
    </row>
    <row r="55" spans="1:20" s="6" customFormat="1" x14ac:dyDescent="0.2">
      <c r="A55" s="10"/>
      <c r="B55" s="10"/>
      <c r="C55" s="10"/>
      <c r="D55" s="10"/>
      <c r="E55" s="10"/>
      <c r="F55" s="10"/>
      <c r="G55" s="10"/>
      <c r="H55" s="10"/>
      <c r="I55" s="10"/>
      <c r="J55" s="10"/>
      <c r="K55" s="5"/>
      <c r="L55" s="42"/>
      <c r="S55" s="39"/>
      <c r="T55" s="10"/>
    </row>
    <row r="56" spans="1:20" s="6" customFormat="1" x14ac:dyDescent="0.2">
      <c r="A56" s="10"/>
      <c r="B56" s="10"/>
      <c r="C56" s="10"/>
      <c r="D56" s="10"/>
      <c r="E56" s="10"/>
      <c r="F56" s="10"/>
      <c r="G56" s="10"/>
      <c r="H56" s="10"/>
      <c r="I56" s="10"/>
      <c r="J56" s="10"/>
      <c r="K56" s="5"/>
      <c r="L56" s="42"/>
      <c r="S56" s="39"/>
      <c r="T56" s="10"/>
    </row>
    <row r="57" spans="1:20" s="6" customFormat="1" x14ac:dyDescent="0.2">
      <c r="A57" s="10"/>
      <c r="B57" s="10"/>
      <c r="C57" s="10"/>
      <c r="D57" s="10"/>
      <c r="E57" s="10"/>
      <c r="F57" s="10"/>
      <c r="G57" s="10"/>
      <c r="H57" s="10"/>
      <c r="I57" s="10"/>
      <c r="J57" s="10"/>
      <c r="K57" s="5"/>
      <c r="L57" s="42"/>
      <c r="S57" s="39"/>
      <c r="T57" s="10"/>
    </row>
    <row r="58" spans="1:20" s="6" customFormat="1" x14ac:dyDescent="0.2">
      <c r="A58" s="10"/>
      <c r="B58" s="10"/>
      <c r="C58" s="10"/>
      <c r="D58" s="10"/>
      <c r="E58" s="10"/>
      <c r="F58" s="10"/>
      <c r="G58" s="10"/>
      <c r="H58" s="10"/>
      <c r="I58" s="10"/>
      <c r="J58" s="10"/>
      <c r="K58" s="5"/>
      <c r="L58" s="42"/>
      <c r="S58" s="39"/>
      <c r="T58" s="10"/>
    </row>
    <row r="59" spans="1:20" s="6" customFormat="1" x14ac:dyDescent="0.2">
      <c r="A59" s="10"/>
      <c r="B59" s="10"/>
      <c r="C59" s="10"/>
      <c r="D59" s="10"/>
      <c r="E59" s="10"/>
      <c r="F59" s="10"/>
      <c r="G59" s="10"/>
      <c r="H59" s="10"/>
      <c r="I59" s="10"/>
      <c r="J59" s="10"/>
      <c r="K59" s="5"/>
      <c r="L59" s="42"/>
      <c r="S59" s="39"/>
      <c r="T59" s="10"/>
    </row>
    <row r="60" spans="1:20" s="6" customFormat="1" x14ac:dyDescent="0.2">
      <c r="A60" s="10"/>
      <c r="B60" s="10"/>
      <c r="C60" s="10"/>
      <c r="D60" s="10"/>
      <c r="E60" s="10"/>
      <c r="F60" s="10"/>
      <c r="G60" s="10"/>
      <c r="H60" s="10"/>
      <c r="I60" s="10"/>
      <c r="J60" s="10"/>
      <c r="K60" s="5"/>
      <c r="L60" s="42"/>
      <c r="S60" s="39"/>
      <c r="T60" s="10"/>
    </row>
    <row r="61" spans="1:20" s="6" customFormat="1" x14ac:dyDescent="0.2">
      <c r="A61" s="10"/>
      <c r="B61" s="10"/>
      <c r="C61" s="10"/>
      <c r="D61" s="10"/>
      <c r="E61" s="10"/>
      <c r="F61" s="10"/>
      <c r="G61" s="10"/>
      <c r="H61" s="10"/>
      <c r="I61" s="10"/>
      <c r="J61" s="10"/>
      <c r="K61" s="5"/>
      <c r="L61" s="42"/>
      <c r="S61" s="39"/>
      <c r="T61" s="10"/>
    </row>
    <row r="62" spans="1:20" s="6" customFormat="1" x14ac:dyDescent="0.2">
      <c r="A62" s="10"/>
      <c r="B62" s="10"/>
      <c r="C62" s="10"/>
      <c r="D62" s="10"/>
      <c r="E62" s="10"/>
      <c r="F62" s="10"/>
      <c r="G62" s="10"/>
      <c r="H62" s="10"/>
      <c r="I62" s="10"/>
      <c r="J62" s="10"/>
      <c r="K62" s="5"/>
      <c r="L62" s="42"/>
      <c r="S62" s="39"/>
      <c r="T62" s="10"/>
    </row>
    <row r="63" spans="1:20" s="6" customFormat="1" x14ac:dyDescent="0.2">
      <c r="A63" s="10"/>
      <c r="B63" s="10"/>
      <c r="C63" s="10"/>
      <c r="D63" s="10"/>
      <c r="E63" s="10"/>
      <c r="F63" s="10"/>
      <c r="G63" s="10"/>
      <c r="H63" s="10"/>
      <c r="I63" s="10"/>
      <c r="J63" s="10"/>
      <c r="K63" s="5"/>
      <c r="L63" s="42"/>
      <c r="S63" s="39"/>
      <c r="T63" s="10"/>
    </row>
    <row r="64" spans="1:20" s="6" customFormat="1" x14ac:dyDescent="0.2">
      <c r="A64" s="10"/>
      <c r="B64" s="10"/>
      <c r="C64" s="10"/>
      <c r="D64" s="10"/>
      <c r="E64" s="10"/>
      <c r="F64" s="10"/>
      <c r="G64" s="10"/>
      <c r="H64" s="10"/>
      <c r="I64" s="10"/>
      <c r="J64" s="10"/>
      <c r="K64" s="5"/>
      <c r="L64" s="42"/>
      <c r="S64" s="39"/>
      <c r="T64" s="10"/>
    </row>
    <row r="65" spans="1:20" s="6" customFormat="1" x14ac:dyDescent="0.2">
      <c r="A65" s="10"/>
      <c r="B65" s="10"/>
      <c r="C65" s="10"/>
      <c r="D65" s="10"/>
      <c r="E65" s="10"/>
      <c r="F65" s="10"/>
      <c r="G65" s="10"/>
      <c r="H65" s="10"/>
      <c r="I65" s="10"/>
      <c r="J65" s="10"/>
      <c r="K65" s="5"/>
      <c r="L65" s="42"/>
      <c r="S65" s="39"/>
      <c r="T65" s="10"/>
    </row>
    <row r="66" spans="1:20" s="6" customFormat="1" x14ac:dyDescent="0.2">
      <c r="A66" s="10"/>
      <c r="B66" s="10"/>
      <c r="C66" s="10"/>
      <c r="D66" s="10"/>
      <c r="E66" s="10"/>
      <c r="F66" s="10"/>
      <c r="G66" s="10"/>
      <c r="H66" s="10"/>
      <c r="I66" s="10"/>
      <c r="J66" s="10"/>
      <c r="K66" s="5"/>
      <c r="L66" s="42"/>
      <c r="S66" s="39"/>
      <c r="T66" s="10"/>
    </row>
    <row r="67" spans="1:20" s="6" customFormat="1" x14ac:dyDescent="0.2">
      <c r="A67" s="10"/>
      <c r="B67" s="10"/>
      <c r="C67" s="10"/>
      <c r="D67" s="10"/>
      <c r="E67" s="10"/>
      <c r="F67" s="10"/>
      <c r="G67" s="10"/>
      <c r="H67" s="10"/>
      <c r="I67" s="10"/>
      <c r="J67" s="10"/>
      <c r="K67" s="5"/>
      <c r="L67" s="42"/>
      <c r="S67" s="39"/>
      <c r="T67" s="10"/>
    </row>
    <row r="68" spans="1:20" s="6" customFormat="1" x14ac:dyDescent="0.2">
      <c r="A68" s="10"/>
      <c r="B68" s="10"/>
      <c r="C68" s="10"/>
      <c r="D68" s="10"/>
      <c r="E68" s="10"/>
      <c r="F68" s="10"/>
      <c r="G68" s="10"/>
      <c r="H68" s="10"/>
      <c r="I68" s="10"/>
      <c r="J68" s="10"/>
      <c r="K68" s="5"/>
      <c r="L68" s="42"/>
      <c r="S68" s="39"/>
      <c r="T68" s="10"/>
    </row>
    <row r="69" spans="1:20" s="6" customFormat="1" x14ac:dyDescent="0.2">
      <c r="A69" s="10"/>
      <c r="B69" s="10"/>
      <c r="C69" s="10"/>
      <c r="D69" s="10"/>
      <c r="E69" s="10"/>
      <c r="F69" s="10"/>
      <c r="G69" s="10"/>
      <c r="H69" s="10"/>
      <c r="I69" s="10"/>
      <c r="J69" s="10"/>
      <c r="K69" s="5"/>
      <c r="L69" s="42"/>
      <c r="S69" s="39"/>
      <c r="T69" s="10"/>
    </row>
    <row r="70" spans="1:20" s="6" customFormat="1" x14ac:dyDescent="0.2">
      <c r="A70" s="10"/>
      <c r="B70" s="10"/>
      <c r="C70" s="10"/>
      <c r="D70" s="10"/>
      <c r="E70" s="10"/>
      <c r="F70" s="10"/>
      <c r="G70" s="10"/>
      <c r="H70" s="10"/>
      <c r="I70" s="10"/>
      <c r="J70" s="10"/>
      <c r="K70" s="5"/>
      <c r="L70" s="42"/>
      <c r="S70" s="39"/>
      <c r="T70" s="10"/>
    </row>
    <row r="71" spans="1:20" s="6" customFormat="1" x14ac:dyDescent="0.2">
      <c r="A71" s="10"/>
      <c r="B71" s="10"/>
      <c r="C71" s="10"/>
      <c r="D71" s="10"/>
      <c r="E71" s="10"/>
      <c r="F71" s="10"/>
      <c r="G71" s="10"/>
      <c r="H71" s="10"/>
      <c r="I71" s="10"/>
      <c r="J71" s="10"/>
      <c r="K71" s="5"/>
      <c r="L71" s="42"/>
      <c r="S71" s="39"/>
      <c r="T71" s="10"/>
    </row>
    <row r="72" spans="1:20" s="6" customFormat="1" x14ac:dyDescent="0.2">
      <c r="A72" s="10"/>
      <c r="B72" s="10"/>
      <c r="C72" s="10"/>
      <c r="D72" s="10"/>
      <c r="E72" s="10"/>
      <c r="F72" s="10"/>
      <c r="G72" s="10"/>
      <c r="H72" s="10"/>
      <c r="I72" s="10"/>
      <c r="J72" s="10"/>
      <c r="K72" s="5"/>
      <c r="L72" s="42"/>
      <c r="S72" s="39"/>
      <c r="T72" s="10"/>
    </row>
    <row r="73" spans="1:20" s="6" customFormat="1" x14ac:dyDescent="0.2">
      <c r="A73" s="10"/>
      <c r="B73" s="10"/>
      <c r="C73" s="10"/>
      <c r="D73" s="10"/>
      <c r="E73" s="10"/>
      <c r="F73" s="10"/>
      <c r="G73" s="10"/>
      <c r="H73" s="10"/>
      <c r="I73" s="10"/>
      <c r="J73" s="10"/>
      <c r="K73" s="5"/>
      <c r="L73" s="42"/>
      <c r="S73" s="39"/>
      <c r="T73" s="10"/>
    </row>
    <row r="74" spans="1:20" s="6" customFormat="1" x14ac:dyDescent="0.2">
      <c r="A74" s="10"/>
      <c r="B74" s="10"/>
      <c r="C74" s="10"/>
      <c r="D74" s="10"/>
      <c r="E74" s="10"/>
      <c r="F74" s="10"/>
      <c r="G74" s="10"/>
      <c r="H74" s="10"/>
      <c r="I74" s="10"/>
      <c r="J74" s="10"/>
      <c r="K74" s="5"/>
      <c r="L74" s="42"/>
      <c r="S74" s="39"/>
      <c r="T74" s="10"/>
    </row>
    <row r="75" spans="1:20" s="6" customFormat="1" x14ac:dyDescent="0.2">
      <c r="A75" s="10"/>
      <c r="B75" s="10"/>
      <c r="C75" s="10"/>
      <c r="D75" s="10"/>
      <c r="E75" s="10"/>
      <c r="F75" s="10"/>
      <c r="G75" s="10"/>
      <c r="H75" s="10"/>
      <c r="I75" s="10"/>
      <c r="J75" s="10"/>
      <c r="K75" s="5"/>
      <c r="L75" s="42"/>
      <c r="S75" s="39"/>
      <c r="T75" s="10"/>
    </row>
    <row r="76" spans="1:20" s="6" customFormat="1" x14ac:dyDescent="0.2">
      <c r="A76" s="10"/>
      <c r="B76" s="10"/>
      <c r="C76" s="10"/>
      <c r="D76" s="10"/>
      <c r="E76" s="10"/>
      <c r="F76" s="10"/>
      <c r="G76" s="10"/>
      <c r="H76" s="10"/>
      <c r="I76" s="10"/>
      <c r="J76" s="10"/>
      <c r="K76" s="5"/>
      <c r="L76" s="42"/>
      <c r="S76" s="39"/>
      <c r="T76" s="10"/>
    </row>
    <row r="77" spans="1:20" s="6" customFormat="1" x14ac:dyDescent="0.2">
      <c r="A77" s="10"/>
      <c r="B77" s="10"/>
      <c r="C77" s="10"/>
      <c r="D77" s="10"/>
      <c r="E77" s="10"/>
      <c r="F77" s="10"/>
      <c r="G77" s="10"/>
      <c r="H77" s="10"/>
      <c r="I77" s="10"/>
      <c r="J77" s="10"/>
      <c r="K77" s="5"/>
      <c r="L77" s="42"/>
      <c r="S77" s="39"/>
      <c r="T77" s="10"/>
    </row>
    <row r="78" spans="1:20" s="6" customFormat="1" x14ac:dyDescent="0.2">
      <c r="A78" s="10"/>
      <c r="B78" s="10"/>
      <c r="C78" s="10"/>
      <c r="D78" s="10"/>
      <c r="E78" s="10"/>
      <c r="F78" s="10"/>
      <c r="G78" s="10"/>
      <c r="H78" s="10"/>
      <c r="I78" s="10"/>
      <c r="J78" s="10"/>
      <c r="K78" s="5"/>
      <c r="L78" s="42"/>
      <c r="S78" s="39"/>
      <c r="T78" s="10"/>
    </row>
    <row r="79" spans="1:20" s="6" customFormat="1" x14ac:dyDescent="0.2">
      <c r="A79" s="10"/>
      <c r="B79" s="10"/>
      <c r="C79" s="10"/>
      <c r="D79" s="10"/>
      <c r="E79" s="10"/>
      <c r="F79" s="10"/>
      <c r="G79" s="10"/>
      <c r="H79" s="10"/>
      <c r="I79" s="10"/>
      <c r="J79" s="10"/>
      <c r="K79" s="5"/>
      <c r="L79" s="42"/>
      <c r="S79" s="39"/>
      <c r="T79" s="10"/>
    </row>
    <row r="80" spans="1:20" s="6" customFormat="1" x14ac:dyDescent="0.2">
      <c r="A80" s="10"/>
      <c r="B80" s="10"/>
      <c r="C80" s="10"/>
      <c r="D80" s="10"/>
      <c r="E80" s="10"/>
      <c r="F80" s="10"/>
      <c r="G80" s="10"/>
      <c r="H80" s="10"/>
      <c r="I80" s="10"/>
      <c r="J80" s="10"/>
      <c r="K80" s="5"/>
      <c r="L80" s="42"/>
      <c r="S80" s="39"/>
      <c r="T80" s="10"/>
    </row>
    <row r="81" spans="1:20" s="6" customFormat="1" x14ac:dyDescent="0.2">
      <c r="A81" s="10"/>
      <c r="B81" s="10"/>
      <c r="C81" s="10"/>
      <c r="D81" s="10"/>
      <c r="E81" s="10"/>
      <c r="F81" s="10"/>
      <c r="G81" s="10"/>
      <c r="H81" s="10"/>
      <c r="I81" s="10"/>
      <c r="J81" s="10"/>
      <c r="K81" s="5"/>
      <c r="L81" s="42"/>
      <c r="S81" s="39"/>
      <c r="T81" s="10"/>
    </row>
    <row r="82" spans="1:20" s="6" customFormat="1" x14ac:dyDescent="0.2">
      <c r="A82" s="10"/>
      <c r="B82" s="10"/>
      <c r="C82" s="10"/>
      <c r="D82" s="10"/>
      <c r="E82" s="10"/>
      <c r="F82" s="10"/>
      <c r="G82" s="10"/>
      <c r="H82" s="10"/>
      <c r="I82" s="10"/>
      <c r="J82" s="10"/>
      <c r="K82" s="5"/>
      <c r="L82" s="42"/>
      <c r="S82" s="39"/>
      <c r="T82" s="10"/>
    </row>
    <row r="83" spans="1:20" s="6" customFormat="1" x14ac:dyDescent="0.2">
      <c r="A83" s="10"/>
      <c r="B83" s="10"/>
      <c r="C83" s="10"/>
      <c r="D83" s="10"/>
      <c r="E83" s="10"/>
      <c r="F83" s="10"/>
      <c r="G83" s="10"/>
      <c r="H83" s="10"/>
      <c r="I83" s="10"/>
      <c r="J83" s="10"/>
      <c r="K83" s="5"/>
      <c r="L83" s="42"/>
      <c r="S83" s="39"/>
      <c r="T83" s="10"/>
    </row>
    <row r="84" spans="1:20" s="6" customFormat="1" x14ac:dyDescent="0.2">
      <c r="A84" s="10"/>
      <c r="B84" s="10"/>
      <c r="C84" s="10"/>
      <c r="D84" s="10"/>
      <c r="E84" s="10"/>
      <c r="F84" s="10"/>
      <c r="G84" s="10"/>
      <c r="H84" s="10"/>
      <c r="I84" s="10"/>
      <c r="J84" s="10"/>
      <c r="K84" s="5"/>
      <c r="L84" s="42"/>
      <c r="S84" s="39"/>
      <c r="T84" s="10"/>
    </row>
    <row r="85" spans="1:20" s="6" customFormat="1" x14ac:dyDescent="0.2">
      <c r="A85" s="10"/>
      <c r="B85" s="10"/>
      <c r="C85" s="10"/>
      <c r="D85" s="10"/>
      <c r="E85" s="10"/>
      <c r="F85" s="10"/>
      <c r="G85" s="10"/>
      <c r="H85" s="10"/>
      <c r="I85" s="10"/>
      <c r="J85" s="10"/>
      <c r="K85" s="5"/>
      <c r="L85" s="42"/>
      <c r="S85" s="39"/>
      <c r="T85" s="10"/>
    </row>
    <row r="86" spans="1:20" s="6" customFormat="1" x14ac:dyDescent="0.2">
      <c r="A86" s="10"/>
      <c r="B86" s="10"/>
      <c r="C86" s="10"/>
      <c r="D86" s="10"/>
      <c r="E86" s="10"/>
      <c r="F86" s="10"/>
      <c r="G86" s="10"/>
      <c r="H86" s="10"/>
      <c r="I86" s="10"/>
      <c r="J86" s="10"/>
      <c r="K86" s="5"/>
      <c r="L86" s="42"/>
      <c r="S86" s="39"/>
      <c r="T86" s="10"/>
    </row>
    <row r="87" spans="1:20" s="6" customFormat="1" x14ac:dyDescent="0.2">
      <c r="A87" s="10"/>
      <c r="B87" s="10"/>
      <c r="C87" s="10"/>
      <c r="D87" s="10"/>
      <c r="E87" s="10"/>
      <c r="F87" s="10"/>
      <c r="G87" s="10"/>
      <c r="H87" s="10"/>
      <c r="I87" s="10"/>
      <c r="J87" s="10"/>
      <c r="K87" s="5"/>
      <c r="L87" s="42"/>
      <c r="S87" s="39"/>
      <c r="T87" s="10"/>
    </row>
    <row r="88" spans="1:20" s="6" customFormat="1" x14ac:dyDescent="0.2">
      <c r="A88" s="10"/>
      <c r="B88" s="10"/>
      <c r="C88" s="10"/>
      <c r="D88" s="10"/>
      <c r="E88" s="10"/>
      <c r="F88" s="10"/>
      <c r="G88" s="10"/>
      <c r="H88" s="10"/>
      <c r="I88" s="10"/>
      <c r="J88" s="10"/>
      <c r="K88" s="5"/>
      <c r="L88" s="42"/>
      <c r="S88" s="39"/>
      <c r="T88" s="10"/>
    </row>
    <row r="89" spans="1:20" s="6" customFormat="1" x14ac:dyDescent="0.2">
      <c r="A89" s="10"/>
      <c r="B89" s="10"/>
      <c r="C89" s="10"/>
      <c r="D89" s="10"/>
      <c r="E89" s="10"/>
      <c r="F89" s="10"/>
      <c r="G89" s="10"/>
      <c r="H89" s="10"/>
      <c r="I89" s="10"/>
      <c r="J89" s="10"/>
      <c r="K89" s="5"/>
      <c r="L89" s="42"/>
      <c r="S89" s="39"/>
      <c r="T89" s="10"/>
    </row>
    <row r="90" spans="1:20" s="6" customFormat="1" x14ac:dyDescent="0.2">
      <c r="A90" s="10"/>
      <c r="B90" s="10"/>
      <c r="C90" s="10"/>
      <c r="D90" s="10"/>
      <c r="E90" s="10"/>
      <c r="F90" s="10"/>
      <c r="G90" s="10"/>
      <c r="H90" s="10"/>
      <c r="I90" s="10"/>
      <c r="J90" s="10"/>
      <c r="K90" s="5"/>
      <c r="L90" s="42"/>
      <c r="S90" s="39"/>
      <c r="T90" s="10"/>
    </row>
    <row r="91" spans="1:20" s="6" customFormat="1" x14ac:dyDescent="0.2">
      <c r="A91" s="10"/>
      <c r="B91" s="10"/>
      <c r="C91" s="10"/>
      <c r="D91" s="10"/>
      <c r="E91" s="10"/>
      <c r="F91" s="10"/>
      <c r="G91" s="10"/>
      <c r="H91" s="10"/>
      <c r="I91" s="10"/>
      <c r="J91" s="10"/>
      <c r="K91" s="5"/>
      <c r="L91" s="42"/>
      <c r="S91" s="39"/>
      <c r="T91" s="10"/>
    </row>
    <row r="92" spans="1:20" s="6" customFormat="1" x14ac:dyDescent="0.2">
      <c r="A92" s="10"/>
      <c r="B92" s="10"/>
      <c r="C92" s="10"/>
      <c r="D92" s="10"/>
      <c r="E92" s="10"/>
      <c r="F92" s="10"/>
      <c r="G92" s="10"/>
      <c r="H92" s="10"/>
      <c r="I92" s="10"/>
      <c r="J92" s="10"/>
      <c r="K92" s="5"/>
      <c r="L92" s="42"/>
      <c r="S92" s="39"/>
      <c r="T92" s="10"/>
    </row>
    <row r="93" spans="1:20" s="6" customFormat="1" x14ac:dyDescent="0.2">
      <c r="A93" s="10"/>
      <c r="B93" s="10"/>
      <c r="C93" s="10"/>
      <c r="D93" s="10"/>
      <c r="E93" s="10"/>
      <c r="F93" s="10"/>
      <c r="G93" s="10"/>
      <c r="H93" s="10"/>
      <c r="I93" s="10"/>
      <c r="J93" s="10"/>
      <c r="K93" s="5"/>
      <c r="L93" s="42"/>
      <c r="S93" s="39"/>
      <c r="T93" s="10"/>
    </row>
    <row r="94" spans="1:20" s="6" customFormat="1" x14ac:dyDescent="0.2">
      <c r="A94" s="10"/>
      <c r="B94" s="10"/>
      <c r="C94" s="10"/>
      <c r="D94" s="10"/>
      <c r="E94" s="10"/>
      <c r="F94" s="10"/>
      <c r="G94" s="10"/>
      <c r="H94" s="10"/>
      <c r="I94" s="10"/>
      <c r="J94" s="10"/>
      <c r="K94" s="5"/>
      <c r="L94" s="42"/>
      <c r="S94" s="39"/>
      <c r="T94" s="10"/>
    </row>
  </sheetData>
  <mergeCells count="18">
    <mergeCell ref="S6:S7"/>
    <mergeCell ref="K6:K7"/>
    <mergeCell ref="L6:L7"/>
    <mergeCell ref="M6:M7"/>
    <mergeCell ref="N6:N7"/>
    <mergeCell ref="O6:Q6"/>
    <mergeCell ref="R6:R7"/>
    <mergeCell ref="A5:R5"/>
    <mergeCell ref="A6:A7"/>
    <mergeCell ref="B6:B7"/>
    <mergeCell ref="C6:C7"/>
    <mergeCell ref="D6:D7"/>
    <mergeCell ref="E6:E7"/>
    <mergeCell ref="G6:G7"/>
    <mergeCell ref="H6:H7"/>
    <mergeCell ref="I6:I7"/>
    <mergeCell ref="J6:J7"/>
    <mergeCell ref="F6:F7"/>
  </mergeCells>
  <printOptions horizontalCentered="1"/>
  <pageMargins left="0.78740157480314965" right="0.78740157480314965" top="0.6692913385826772" bottom="0.86614173228346458" header="0.27559055118110237" footer="0.39370078740157483"/>
  <pageSetup paperSize="9" scale="57" firstPageNumber="163" orientation="landscape" useFirstPageNumber="1" r:id="rId1"/>
  <headerFooter alignWithMargins="0">
    <oddFooter>&amp;L&amp;"Arial,Kurzíva"Zastupitelstvo Olomouckého kraje 18-12-2017
6. - Rozpočet Olomouckého kraje 2018 - návrh rozpočtu
Příloha č. 5c) Nové opravy a investice hrazené z rozpočtu na rok 2018&amp;R&amp;"Arial,Kurzíva"&amp;12Strana &amp;P (celkem 171)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T93"/>
  <sheetViews>
    <sheetView showGridLines="0" view="pageBreakPreview" zoomScale="80" zoomScaleNormal="70" zoomScaleSheetLayoutView="80" workbookViewId="0">
      <selection activeCell="M29" sqref="M29"/>
    </sheetView>
  </sheetViews>
  <sheetFormatPr defaultColWidth="9.140625" defaultRowHeight="12.75" outlineLevelCol="1" x14ac:dyDescent="0.2"/>
  <cols>
    <col min="1" max="1" width="5.42578125" style="10" customWidth="1"/>
    <col min="2" max="2" width="5.7109375" style="10" hidden="1" customWidth="1"/>
    <col min="3" max="3" width="17.85546875" style="10" hidden="1" customWidth="1" outlineLevel="1"/>
    <col min="4" max="4" width="7.7109375" style="10" hidden="1" customWidth="1" outlineLevel="1"/>
    <col min="5" max="5" width="5.5703125" style="10" hidden="1" customWidth="1" outlineLevel="1"/>
    <col min="6" max="6" width="6.7109375" style="10" customWidth="1" outlineLevel="1"/>
    <col min="7" max="7" width="5.5703125" style="10" hidden="1" customWidth="1" outlineLevel="1"/>
    <col min="8" max="8" width="50.7109375" style="10" customWidth="1" collapsed="1"/>
    <col min="9" max="9" width="60.42578125" style="10" customWidth="1"/>
    <col min="10" max="10" width="7.140625" style="10" customWidth="1"/>
    <col min="11" max="11" width="14.7109375" style="5" customWidth="1"/>
    <col min="12" max="12" width="13.5703125" style="6" customWidth="1"/>
    <col min="13" max="13" width="13.7109375" style="6" customWidth="1"/>
    <col min="14" max="14" width="12.42578125" style="6" customWidth="1"/>
    <col min="15" max="15" width="16.28515625" style="6" customWidth="1"/>
    <col min="16" max="16" width="13.140625" style="6" hidden="1" customWidth="1"/>
    <col min="17" max="17" width="14.85546875" style="6" customWidth="1"/>
    <col min="18" max="18" width="14.42578125" style="6" customWidth="1"/>
    <col min="19" max="19" width="38.5703125" style="39" hidden="1" customWidth="1"/>
    <col min="20" max="16384" width="9.140625" style="10"/>
  </cols>
  <sheetData>
    <row r="1" spans="1:20" ht="18" x14ac:dyDescent="0.25">
      <c r="A1" s="1" t="s">
        <v>20</v>
      </c>
      <c r="B1" s="2"/>
      <c r="C1" s="2"/>
      <c r="D1" s="2"/>
      <c r="E1" s="2"/>
      <c r="F1" s="2"/>
      <c r="G1" s="2"/>
      <c r="H1" s="3"/>
      <c r="I1" s="4"/>
      <c r="J1" s="2"/>
      <c r="M1" s="7"/>
      <c r="N1" s="7"/>
      <c r="P1" s="7"/>
      <c r="Q1" s="7"/>
      <c r="R1" s="7"/>
      <c r="S1" s="8"/>
      <c r="T1" s="9"/>
    </row>
    <row r="2" spans="1:20" ht="15.75" x14ac:dyDescent="0.25">
      <c r="A2" s="207" t="s">
        <v>591</v>
      </c>
      <c r="B2" s="11"/>
      <c r="D2" s="11"/>
      <c r="E2" s="11"/>
      <c r="F2" s="11"/>
      <c r="G2" s="11"/>
      <c r="H2" s="11" t="s">
        <v>590</v>
      </c>
      <c r="I2" s="12" t="s">
        <v>597</v>
      </c>
      <c r="J2" s="14"/>
      <c r="M2" s="15"/>
      <c r="N2" s="15"/>
      <c r="P2" s="15"/>
      <c r="Q2" s="15"/>
      <c r="R2" s="15"/>
      <c r="S2" s="16"/>
      <c r="T2" s="9"/>
    </row>
    <row r="3" spans="1:20" ht="15.75" x14ac:dyDescent="0.25">
      <c r="A3" s="11"/>
      <c r="B3" s="11"/>
      <c r="D3" s="11"/>
      <c r="E3" s="11"/>
      <c r="F3" s="11"/>
      <c r="G3" s="11"/>
      <c r="H3" s="207" t="s">
        <v>27</v>
      </c>
      <c r="I3" s="13"/>
      <c r="J3" s="14"/>
      <c r="M3" s="15"/>
      <c r="N3" s="15"/>
      <c r="P3" s="15"/>
      <c r="Q3" s="15"/>
      <c r="R3" s="15"/>
      <c r="S3" s="16"/>
      <c r="T3" s="9"/>
    </row>
    <row r="4" spans="1:20" ht="17.25" customHeight="1" x14ac:dyDescent="0.25">
      <c r="A4" s="11"/>
      <c r="B4" s="11"/>
      <c r="C4" s="11"/>
      <c r="D4" s="11"/>
      <c r="E4" s="11"/>
      <c r="F4" s="11"/>
      <c r="G4" s="11"/>
      <c r="H4" s="44"/>
      <c r="I4" s="17"/>
      <c r="J4" s="11"/>
      <c r="M4" s="15"/>
      <c r="N4" s="15"/>
      <c r="P4" s="15"/>
      <c r="Q4" s="15"/>
      <c r="R4" s="15" t="s">
        <v>36</v>
      </c>
      <c r="S4" s="16"/>
      <c r="T4" s="9"/>
    </row>
    <row r="5" spans="1:20" ht="25.5" customHeight="1" x14ac:dyDescent="0.2">
      <c r="A5" s="253" t="s">
        <v>682</v>
      </c>
      <c r="B5" s="254"/>
      <c r="C5" s="254"/>
      <c r="D5" s="254"/>
      <c r="E5" s="254"/>
      <c r="F5" s="254"/>
      <c r="G5" s="254"/>
      <c r="H5" s="254"/>
      <c r="I5" s="254"/>
      <c r="J5" s="254"/>
      <c r="K5" s="254"/>
      <c r="L5" s="254"/>
      <c r="M5" s="254"/>
      <c r="N5" s="254"/>
      <c r="O5" s="254"/>
      <c r="P5" s="254"/>
      <c r="Q5" s="254"/>
      <c r="R5" s="255"/>
      <c r="S5" s="18"/>
    </row>
    <row r="6" spans="1:20" ht="25.5" customHeight="1" x14ac:dyDescent="0.2">
      <c r="A6" s="251" t="s">
        <v>0</v>
      </c>
      <c r="B6" s="251" t="s">
        <v>1</v>
      </c>
      <c r="C6" s="242" t="s">
        <v>2</v>
      </c>
      <c r="D6" s="242" t="s">
        <v>3</v>
      </c>
      <c r="E6" s="242" t="s">
        <v>4</v>
      </c>
      <c r="F6" s="242" t="s">
        <v>589</v>
      </c>
      <c r="G6" s="242" t="s">
        <v>5</v>
      </c>
      <c r="H6" s="242" t="s">
        <v>6</v>
      </c>
      <c r="I6" s="249" t="s">
        <v>7</v>
      </c>
      <c r="J6" s="250" t="s">
        <v>8</v>
      </c>
      <c r="K6" s="249" t="s">
        <v>9</v>
      </c>
      <c r="L6" s="249" t="s">
        <v>10</v>
      </c>
      <c r="M6" s="249" t="s">
        <v>11</v>
      </c>
      <c r="N6" s="246" t="s">
        <v>16</v>
      </c>
      <c r="O6" s="247" t="s">
        <v>17</v>
      </c>
      <c r="P6" s="247"/>
      <c r="Q6" s="247"/>
      <c r="R6" s="246" t="s">
        <v>12</v>
      </c>
      <c r="S6" s="252" t="s">
        <v>13</v>
      </c>
    </row>
    <row r="7" spans="1:20" ht="58.7" customHeight="1" x14ac:dyDescent="0.2">
      <c r="A7" s="251"/>
      <c r="B7" s="251"/>
      <c r="C7" s="242"/>
      <c r="D7" s="242"/>
      <c r="E7" s="242"/>
      <c r="F7" s="242"/>
      <c r="G7" s="242"/>
      <c r="H7" s="242"/>
      <c r="I7" s="249"/>
      <c r="J7" s="250"/>
      <c r="K7" s="249"/>
      <c r="L7" s="249"/>
      <c r="M7" s="249"/>
      <c r="N7" s="246"/>
      <c r="O7" s="201" t="s">
        <v>14</v>
      </c>
      <c r="P7" s="201" t="s">
        <v>460</v>
      </c>
      <c r="Q7" s="201" t="s">
        <v>15</v>
      </c>
      <c r="R7" s="246"/>
      <c r="S7" s="252"/>
    </row>
    <row r="8" spans="1:20" s="22" customFormat="1" ht="25.5" customHeight="1" x14ac:dyDescent="0.3">
      <c r="A8" s="202" t="s">
        <v>94</v>
      </c>
      <c r="B8" s="203"/>
      <c r="C8" s="203"/>
      <c r="D8" s="203"/>
      <c r="E8" s="203"/>
      <c r="F8" s="213"/>
      <c r="G8" s="203"/>
      <c r="H8" s="203"/>
      <c r="I8" s="203"/>
      <c r="J8" s="203"/>
      <c r="K8" s="203"/>
      <c r="L8" s="20">
        <f t="shared" ref="L8:N8" si="0">SUM(L9:L9)</f>
        <v>2172</v>
      </c>
      <c r="M8" s="20"/>
      <c r="N8" s="20">
        <f t="shared" si="0"/>
        <v>0</v>
      </c>
      <c r="O8" s="20">
        <f t="shared" ref="O8:R8" si="1">SUM(O9:O9)</f>
        <v>2172</v>
      </c>
      <c r="P8" s="20">
        <f t="shared" si="1"/>
        <v>0</v>
      </c>
      <c r="Q8" s="20">
        <f t="shared" si="1"/>
        <v>2172</v>
      </c>
      <c r="R8" s="19">
        <f t="shared" si="1"/>
        <v>0</v>
      </c>
      <c r="S8" s="21"/>
    </row>
    <row r="9" spans="1:20" ht="36.75" customHeight="1" x14ac:dyDescent="0.2">
      <c r="A9" s="23">
        <v>1</v>
      </c>
      <c r="B9" s="23"/>
      <c r="C9" s="43">
        <v>600130000000</v>
      </c>
      <c r="D9" s="23">
        <v>6172</v>
      </c>
      <c r="E9" s="23">
        <v>6111</v>
      </c>
      <c r="F9" s="23">
        <v>61</v>
      </c>
      <c r="G9" s="23"/>
      <c r="H9" s="24" t="s">
        <v>18</v>
      </c>
      <c r="I9" s="25" t="s">
        <v>19</v>
      </c>
      <c r="J9" s="23"/>
      <c r="K9" s="23"/>
      <c r="L9" s="26">
        <v>2172</v>
      </c>
      <c r="M9" s="27">
        <v>2018</v>
      </c>
      <c r="N9" s="28">
        <v>0</v>
      </c>
      <c r="O9" s="29">
        <v>2172</v>
      </c>
      <c r="P9" s="28">
        <v>0</v>
      </c>
      <c r="Q9" s="26">
        <v>2172</v>
      </c>
      <c r="R9" s="26">
        <f>L9-N9-O9</f>
        <v>0</v>
      </c>
      <c r="S9" s="30"/>
    </row>
    <row r="10" spans="1:20" ht="35.25" customHeight="1" x14ac:dyDescent="0.2">
      <c r="A10" s="204" t="s">
        <v>21</v>
      </c>
      <c r="B10" s="205"/>
      <c r="C10" s="205"/>
      <c r="D10" s="205"/>
      <c r="E10" s="205"/>
      <c r="F10" s="214"/>
      <c r="G10" s="205"/>
      <c r="H10" s="205"/>
      <c r="I10" s="205"/>
      <c r="J10" s="205"/>
      <c r="K10" s="205"/>
      <c r="L10" s="31">
        <f t="shared" ref="L10:N10" si="2">SUM(L9:L9)</f>
        <v>2172</v>
      </c>
      <c r="M10" s="31"/>
      <c r="N10" s="31">
        <f t="shared" si="2"/>
        <v>0</v>
      </c>
      <c r="O10" s="31">
        <f>SUM(O9:O9)</f>
        <v>2172</v>
      </c>
      <c r="P10" s="31">
        <f t="shared" ref="P10:Q10" si="3">SUM(P9:P9)</f>
        <v>0</v>
      </c>
      <c r="Q10" s="31">
        <f t="shared" si="3"/>
        <v>2172</v>
      </c>
      <c r="R10" s="32">
        <v>0</v>
      </c>
      <c r="S10" s="33"/>
    </row>
    <row r="11" spans="1:20" s="6" customFormat="1" x14ac:dyDescent="0.2">
      <c r="A11" s="5"/>
      <c r="B11" s="5"/>
      <c r="C11" s="5"/>
      <c r="D11" s="5"/>
      <c r="E11" s="5"/>
      <c r="F11" s="5"/>
      <c r="G11" s="5"/>
      <c r="H11" s="34"/>
      <c r="I11" s="5"/>
      <c r="J11" s="35"/>
      <c r="K11" s="36"/>
      <c r="L11" s="37"/>
      <c r="M11" s="38"/>
      <c r="N11" s="38"/>
      <c r="S11" s="39"/>
      <c r="T11" s="10"/>
    </row>
    <row r="12" spans="1:20" s="6" customFormat="1" x14ac:dyDescent="0.2">
      <c r="A12" s="5"/>
      <c r="B12" s="5"/>
      <c r="C12" s="5"/>
      <c r="D12" s="5"/>
      <c r="E12" s="5"/>
      <c r="F12" s="5"/>
      <c r="G12" s="5"/>
      <c r="H12" s="5"/>
      <c r="I12" s="5"/>
      <c r="J12" s="40"/>
      <c r="K12" s="41"/>
      <c r="L12" s="42"/>
      <c r="S12" s="39"/>
      <c r="T12" s="10"/>
    </row>
    <row r="13" spans="1:20" s="6" customFormat="1" x14ac:dyDescent="0.2">
      <c r="A13" s="5"/>
      <c r="B13" s="5"/>
      <c r="C13" s="5"/>
      <c r="D13" s="5"/>
      <c r="E13" s="5"/>
      <c r="F13" s="5"/>
      <c r="G13" s="5"/>
      <c r="H13" s="5"/>
      <c r="I13" s="5"/>
      <c r="J13" s="40"/>
      <c r="K13" s="41"/>
      <c r="L13" s="42"/>
      <c r="S13" s="39"/>
      <c r="T13" s="10"/>
    </row>
    <row r="14" spans="1:20" s="6" customFormat="1" x14ac:dyDescent="0.2">
      <c r="A14" s="5"/>
      <c r="B14" s="5"/>
      <c r="C14" s="5"/>
      <c r="D14" s="5"/>
      <c r="E14" s="5"/>
      <c r="F14" s="5"/>
      <c r="G14" s="5"/>
      <c r="H14" s="5"/>
      <c r="I14" s="5"/>
      <c r="J14" s="10"/>
      <c r="K14" s="41"/>
      <c r="L14" s="42"/>
      <c r="S14" s="39"/>
      <c r="T14" s="10"/>
    </row>
    <row r="15" spans="1:20" s="6" customFormat="1" x14ac:dyDescent="0.2">
      <c r="A15" s="5"/>
      <c r="B15" s="5"/>
      <c r="C15" s="5"/>
      <c r="D15" s="5"/>
      <c r="E15" s="5"/>
      <c r="F15" s="5"/>
      <c r="G15" s="5"/>
      <c r="H15" s="5"/>
      <c r="I15" s="5"/>
      <c r="J15" s="10"/>
      <c r="K15" s="41"/>
      <c r="L15" s="42"/>
      <c r="S15" s="39"/>
      <c r="T15" s="10"/>
    </row>
    <row r="16" spans="1:20" s="6" customFormat="1" x14ac:dyDescent="0.2">
      <c r="A16" s="5"/>
      <c r="B16" s="5"/>
      <c r="C16" s="5"/>
      <c r="D16" s="5"/>
      <c r="E16" s="5"/>
      <c r="F16" s="5"/>
      <c r="G16" s="5"/>
      <c r="H16" s="5"/>
      <c r="I16" s="5"/>
      <c r="J16" s="10"/>
      <c r="K16" s="41"/>
      <c r="L16" s="42"/>
      <c r="S16" s="39"/>
      <c r="T16" s="10"/>
    </row>
    <row r="17" spans="1:20" s="6" customFormat="1" x14ac:dyDescent="0.2">
      <c r="A17" s="5"/>
      <c r="B17" s="5"/>
      <c r="C17" s="5"/>
      <c r="D17" s="5"/>
      <c r="E17" s="5"/>
      <c r="F17" s="5"/>
      <c r="G17" s="5"/>
      <c r="H17" s="5"/>
      <c r="I17" s="5"/>
      <c r="J17" s="10"/>
      <c r="K17" s="41"/>
      <c r="L17" s="42"/>
      <c r="S17" s="39"/>
      <c r="T17" s="10"/>
    </row>
    <row r="18" spans="1:20" s="6" customFormat="1" x14ac:dyDescent="0.2">
      <c r="A18" s="5"/>
      <c r="B18" s="5"/>
      <c r="C18" s="5"/>
      <c r="D18" s="5"/>
      <c r="E18" s="5"/>
      <c r="F18" s="5"/>
      <c r="G18" s="5"/>
      <c r="H18" s="5"/>
      <c r="I18" s="5"/>
      <c r="J18" s="10"/>
      <c r="K18" s="41"/>
      <c r="L18" s="42"/>
      <c r="S18" s="39"/>
      <c r="T18" s="10"/>
    </row>
    <row r="19" spans="1:20" s="6" customFormat="1" x14ac:dyDescent="0.2">
      <c r="A19" s="5"/>
      <c r="B19" s="5"/>
      <c r="C19" s="5"/>
      <c r="D19" s="5"/>
      <c r="E19" s="5"/>
      <c r="F19" s="5"/>
      <c r="G19" s="5"/>
      <c r="H19" s="5"/>
      <c r="I19" s="5"/>
      <c r="J19" s="10"/>
      <c r="K19" s="41"/>
      <c r="L19" s="42"/>
      <c r="S19" s="39"/>
      <c r="T19" s="10"/>
    </row>
    <row r="20" spans="1:20" s="6" customFormat="1" x14ac:dyDescent="0.2">
      <c r="A20" s="5"/>
      <c r="B20" s="5"/>
      <c r="C20" s="5"/>
      <c r="D20" s="5"/>
      <c r="E20" s="5"/>
      <c r="F20" s="5"/>
      <c r="G20" s="5"/>
      <c r="H20" s="5"/>
      <c r="I20" s="5"/>
      <c r="J20" s="10"/>
      <c r="K20" s="41"/>
      <c r="L20" s="42"/>
      <c r="S20" s="39"/>
      <c r="T20" s="10"/>
    </row>
    <row r="21" spans="1:20" s="6" customFormat="1" x14ac:dyDescent="0.2">
      <c r="A21" s="5"/>
      <c r="B21" s="5"/>
      <c r="C21" s="5"/>
      <c r="D21" s="5"/>
      <c r="E21" s="5"/>
      <c r="F21" s="5"/>
      <c r="G21" s="5"/>
      <c r="H21" s="5"/>
      <c r="I21" s="5"/>
      <c r="J21" s="10"/>
      <c r="K21" s="41"/>
      <c r="L21" s="42"/>
      <c r="S21" s="39"/>
      <c r="T21" s="10"/>
    </row>
    <row r="22" spans="1:20" s="6" customFormat="1" x14ac:dyDescent="0.2">
      <c r="A22" s="5"/>
      <c r="B22" s="5"/>
      <c r="C22" s="5"/>
      <c r="D22" s="5"/>
      <c r="E22" s="5"/>
      <c r="F22" s="5"/>
      <c r="G22" s="5"/>
      <c r="H22" s="5"/>
      <c r="I22" s="5"/>
      <c r="J22" s="10"/>
      <c r="K22" s="41"/>
      <c r="L22" s="42"/>
      <c r="S22" s="39"/>
      <c r="T22" s="10"/>
    </row>
    <row r="23" spans="1:20" s="6" customFormat="1" x14ac:dyDescent="0.2">
      <c r="A23" s="5"/>
      <c r="B23" s="5"/>
      <c r="C23" s="5"/>
      <c r="D23" s="5"/>
      <c r="E23" s="5"/>
      <c r="F23" s="5"/>
      <c r="G23" s="5"/>
      <c r="H23" s="5"/>
      <c r="I23" s="5"/>
      <c r="J23" s="10"/>
      <c r="K23" s="41"/>
      <c r="L23" s="42"/>
      <c r="S23" s="39"/>
      <c r="T23" s="10"/>
    </row>
    <row r="24" spans="1:20" s="6" customFormat="1" x14ac:dyDescent="0.2">
      <c r="A24" s="5"/>
      <c r="B24" s="5"/>
      <c r="C24" s="5"/>
      <c r="D24" s="5"/>
      <c r="E24" s="5"/>
      <c r="F24" s="5"/>
      <c r="G24" s="5"/>
      <c r="H24" s="5"/>
      <c r="I24" s="5"/>
      <c r="J24" s="10"/>
      <c r="K24" s="41"/>
      <c r="L24" s="42"/>
      <c r="S24" s="39"/>
      <c r="T24" s="10"/>
    </row>
    <row r="25" spans="1:20" s="6" customFormat="1" x14ac:dyDescent="0.2">
      <c r="A25" s="5"/>
      <c r="B25" s="5"/>
      <c r="C25" s="5"/>
      <c r="D25" s="5"/>
      <c r="E25" s="5"/>
      <c r="F25" s="5"/>
      <c r="G25" s="5"/>
      <c r="H25" s="5"/>
      <c r="I25" s="5"/>
      <c r="J25" s="10"/>
      <c r="K25" s="41"/>
      <c r="L25" s="42"/>
      <c r="S25" s="39"/>
      <c r="T25" s="10"/>
    </row>
    <row r="26" spans="1:20" s="6" customFormat="1" x14ac:dyDescent="0.2">
      <c r="A26" s="5"/>
      <c r="B26" s="5"/>
      <c r="C26" s="5"/>
      <c r="D26" s="5"/>
      <c r="E26" s="5"/>
      <c r="F26" s="5"/>
      <c r="G26" s="5"/>
      <c r="H26" s="5"/>
      <c r="I26" s="5"/>
      <c r="J26" s="10"/>
      <c r="K26" s="41"/>
      <c r="L26" s="42"/>
      <c r="S26" s="39"/>
      <c r="T26" s="10"/>
    </row>
    <row r="27" spans="1:20" s="6" customFormat="1" x14ac:dyDescent="0.2">
      <c r="A27" s="5"/>
      <c r="B27" s="5"/>
      <c r="C27" s="5"/>
      <c r="D27" s="5"/>
      <c r="E27" s="5"/>
      <c r="F27" s="5"/>
      <c r="G27" s="5"/>
      <c r="H27" s="5"/>
      <c r="I27" s="5"/>
      <c r="J27" s="10"/>
      <c r="K27" s="41"/>
      <c r="L27" s="42"/>
      <c r="S27" s="39"/>
      <c r="T27" s="10"/>
    </row>
    <row r="28" spans="1:20" s="6" customFormat="1" x14ac:dyDescent="0.2">
      <c r="A28" s="5"/>
      <c r="B28" s="5"/>
      <c r="C28" s="5"/>
      <c r="D28" s="5"/>
      <c r="E28" s="5"/>
      <c r="F28" s="5"/>
      <c r="G28" s="5"/>
      <c r="H28" s="5"/>
      <c r="I28" s="5"/>
      <c r="J28" s="10"/>
      <c r="K28" s="41"/>
      <c r="L28" s="42"/>
      <c r="S28" s="39"/>
      <c r="T28" s="10"/>
    </row>
    <row r="29" spans="1:20" s="6" customFormat="1" x14ac:dyDescent="0.2">
      <c r="A29" s="5"/>
      <c r="B29" s="5"/>
      <c r="C29" s="5"/>
      <c r="D29" s="5"/>
      <c r="E29" s="5"/>
      <c r="F29" s="5"/>
      <c r="G29" s="5"/>
      <c r="H29" s="5"/>
      <c r="I29" s="5"/>
      <c r="J29" s="10"/>
      <c r="K29" s="41"/>
      <c r="L29" s="42"/>
      <c r="S29" s="39"/>
      <c r="T29" s="10"/>
    </row>
    <row r="30" spans="1:20" s="6" customFormat="1" x14ac:dyDescent="0.2">
      <c r="A30" s="5"/>
      <c r="B30" s="5"/>
      <c r="C30" s="5"/>
      <c r="D30" s="5"/>
      <c r="E30" s="5"/>
      <c r="F30" s="5"/>
      <c r="G30" s="5"/>
      <c r="H30" s="5"/>
      <c r="I30" s="5"/>
      <c r="J30" s="10"/>
      <c r="K30" s="41"/>
      <c r="L30" s="42"/>
      <c r="S30" s="39"/>
      <c r="T30" s="10"/>
    </row>
    <row r="31" spans="1:20" s="6" customFormat="1" x14ac:dyDescent="0.2">
      <c r="A31" s="5"/>
      <c r="B31" s="5"/>
      <c r="C31" s="5"/>
      <c r="D31" s="5"/>
      <c r="E31" s="5"/>
      <c r="F31" s="5"/>
      <c r="G31" s="5"/>
      <c r="H31" s="5"/>
      <c r="I31" s="5"/>
      <c r="J31" s="10"/>
      <c r="K31" s="5"/>
      <c r="L31" s="42"/>
      <c r="S31" s="39"/>
      <c r="T31" s="10"/>
    </row>
    <row r="32" spans="1:20" s="6" customFormat="1" x14ac:dyDescent="0.2">
      <c r="A32" s="5"/>
      <c r="B32" s="5"/>
      <c r="C32" s="5"/>
      <c r="D32" s="5"/>
      <c r="E32" s="5"/>
      <c r="F32" s="5"/>
      <c r="G32" s="5"/>
      <c r="H32" s="5"/>
      <c r="I32" s="5"/>
      <c r="J32" s="10"/>
      <c r="K32" s="5"/>
      <c r="L32" s="42"/>
      <c r="S32" s="39"/>
      <c r="T32" s="10"/>
    </row>
    <row r="33" spans="1:20" s="6" customFormat="1" x14ac:dyDescent="0.2">
      <c r="A33" s="5"/>
      <c r="B33" s="5"/>
      <c r="C33" s="5"/>
      <c r="D33" s="5"/>
      <c r="E33" s="5"/>
      <c r="F33" s="5"/>
      <c r="G33" s="5"/>
      <c r="H33" s="5"/>
      <c r="I33" s="5"/>
      <c r="J33" s="10"/>
      <c r="K33" s="5"/>
      <c r="L33" s="42"/>
      <c r="S33" s="39"/>
      <c r="T33" s="10"/>
    </row>
    <row r="34" spans="1:20" s="6" customFormat="1" x14ac:dyDescent="0.2">
      <c r="A34" s="5"/>
      <c r="B34" s="5"/>
      <c r="C34" s="5"/>
      <c r="D34" s="5"/>
      <c r="E34" s="5"/>
      <c r="F34" s="5"/>
      <c r="G34" s="5"/>
      <c r="H34" s="5"/>
      <c r="I34" s="5"/>
      <c r="J34" s="10"/>
      <c r="K34" s="5"/>
      <c r="L34" s="42"/>
      <c r="S34" s="39"/>
      <c r="T34" s="10"/>
    </row>
    <row r="35" spans="1:20" s="6" customFormat="1" x14ac:dyDescent="0.2">
      <c r="A35" s="5"/>
      <c r="B35" s="5"/>
      <c r="C35" s="5"/>
      <c r="D35" s="5"/>
      <c r="E35" s="5"/>
      <c r="F35" s="5"/>
      <c r="G35" s="5"/>
      <c r="H35" s="5"/>
      <c r="I35" s="5"/>
      <c r="J35" s="10"/>
      <c r="K35" s="5"/>
      <c r="L35" s="42"/>
      <c r="S35" s="39"/>
      <c r="T35" s="10"/>
    </row>
    <row r="36" spans="1:20" s="6" customFormat="1" x14ac:dyDescent="0.2">
      <c r="A36" s="5"/>
      <c r="B36" s="5"/>
      <c r="C36" s="5"/>
      <c r="D36" s="5"/>
      <c r="E36" s="5"/>
      <c r="F36" s="5"/>
      <c r="G36" s="5"/>
      <c r="H36" s="5"/>
      <c r="I36" s="5"/>
      <c r="J36" s="10"/>
      <c r="K36" s="5"/>
      <c r="L36" s="42"/>
      <c r="S36" s="39"/>
      <c r="T36" s="10"/>
    </row>
    <row r="37" spans="1:20" s="6" customFormat="1" x14ac:dyDescent="0.2">
      <c r="A37" s="5"/>
      <c r="B37" s="5"/>
      <c r="C37" s="5"/>
      <c r="D37" s="5"/>
      <c r="E37" s="5"/>
      <c r="F37" s="5"/>
      <c r="G37" s="5"/>
      <c r="H37" s="5"/>
      <c r="I37" s="5"/>
      <c r="J37" s="10"/>
      <c r="K37" s="5"/>
      <c r="L37" s="42"/>
      <c r="S37" s="39"/>
      <c r="T37" s="10"/>
    </row>
    <row r="38" spans="1:20" s="6" customFormat="1" x14ac:dyDescent="0.2">
      <c r="A38" s="5"/>
      <c r="B38" s="5"/>
      <c r="C38" s="5"/>
      <c r="D38" s="5"/>
      <c r="E38" s="5"/>
      <c r="F38" s="5"/>
      <c r="G38" s="5"/>
      <c r="H38" s="5"/>
      <c r="I38" s="5"/>
      <c r="J38" s="10"/>
      <c r="K38" s="5"/>
      <c r="L38" s="42"/>
      <c r="S38" s="39"/>
      <c r="T38" s="10"/>
    </row>
    <row r="39" spans="1:20" s="6" customFormat="1" x14ac:dyDescent="0.2">
      <c r="A39" s="5"/>
      <c r="B39" s="5"/>
      <c r="C39" s="5"/>
      <c r="D39" s="5"/>
      <c r="E39" s="5"/>
      <c r="F39" s="5"/>
      <c r="G39" s="5"/>
      <c r="H39" s="5"/>
      <c r="I39" s="5"/>
      <c r="J39" s="10"/>
      <c r="K39" s="5"/>
      <c r="L39" s="42"/>
      <c r="S39" s="39"/>
      <c r="T39" s="10"/>
    </row>
    <row r="40" spans="1:20" s="6" customFormat="1" x14ac:dyDescent="0.2">
      <c r="A40" s="5"/>
      <c r="B40" s="5"/>
      <c r="C40" s="5"/>
      <c r="D40" s="5"/>
      <c r="E40" s="5"/>
      <c r="F40" s="5"/>
      <c r="G40" s="5"/>
      <c r="H40" s="5"/>
      <c r="I40" s="5"/>
      <c r="J40" s="10"/>
      <c r="K40" s="5"/>
      <c r="L40" s="42"/>
      <c r="S40" s="39"/>
      <c r="T40" s="10"/>
    </row>
    <row r="41" spans="1:20" s="6" customFormat="1" x14ac:dyDescent="0.2">
      <c r="A41" s="5"/>
      <c r="B41" s="5"/>
      <c r="C41" s="5"/>
      <c r="D41" s="5"/>
      <c r="E41" s="5"/>
      <c r="F41" s="5"/>
      <c r="G41" s="5"/>
      <c r="H41" s="5"/>
      <c r="I41" s="5"/>
      <c r="J41" s="10"/>
      <c r="K41" s="5"/>
      <c r="L41" s="42"/>
      <c r="S41" s="39"/>
      <c r="T41" s="10"/>
    </row>
    <row r="42" spans="1:20" s="6" customFormat="1" x14ac:dyDescent="0.2">
      <c r="A42" s="10"/>
      <c r="B42" s="10"/>
      <c r="C42" s="10"/>
      <c r="D42" s="10"/>
      <c r="E42" s="10"/>
      <c r="F42" s="10"/>
      <c r="G42" s="10"/>
      <c r="H42" s="10"/>
      <c r="I42" s="10"/>
      <c r="J42" s="10"/>
      <c r="K42" s="5"/>
      <c r="L42" s="42"/>
      <c r="S42" s="39"/>
      <c r="T42" s="10"/>
    </row>
    <row r="43" spans="1:20" s="6" customFormat="1" x14ac:dyDescent="0.2">
      <c r="A43" s="10"/>
      <c r="B43" s="10"/>
      <c r="C43" s="10"/>
      <c r="D43" s="10"/>
      <c r="E43" s="10"/>
      <c r="F43" s="10"/>
      <c r="G43" s="10"/>
      <c r="H43" s="10"/>
      <c r="I43" s="10"/>
      <c r="J43" s="10"/>
      <c r="K43" s="5"/>
      <c r="L43" s="42"/>
      <c r="S43" s="39"/>
      <c r="T43" s="10"/>
    </row>
    <row r="44" spans="1:20" s="6" customFormat="1" x14ac:dyDescent="0.2">
      <c r="A44" s="10"/>
      <c r="B44" s="10"/>
      <c r="C44" s="10"/>
      <c r="D44" s="10"/>
      <c r="E44" s="10"/>
      <c r="F44" s="10"/>
      <c r="G44" s="10"/>
      <c r="H44" s="10"/>
      <c r="I44" s="10"/>
      <c r="J44" s="10"/>
      <c r="K44" s="5"/>
      <c r="L44" s="42"/>
      <c r="S44" s="39"/>
      <c r="T44" s="10"/>
    </row>
    <row r="45" spans="1:20" s="6" customFormat="1" x14ac:dyDescent="0.2">
      <c r="A45" s="10"/>
      <c r="B45" s="10"/>
      <c r="C45" s="10"/>
      <c r="D45" s="10"/>
      <c r="E45" s="10"/>
      <c r="F45" s="10"/>
      <c r="G45" s="10"/>
      <c r="H45" s="10"/>
      <c r="I45" s="10"/>
      <c r="J45" s="10"/>
      <c r="K45" s="5"/>
      <c r="L45" s="42"/>
      <c r="S45" s="39"/>
      <c r="T45" s="10"/>
    </row>
    <row r="46" spans="1:20" s="6" customFormat="1" x14ac:dyDescent="0.2">
      <c r="A46" s="10"/>
      <c r="B46" s="10"/>
      <c r="C46" s="10"/>
      <c r="D46" s="10"/>
      <c r="E46" s="10"/>
      <c r="F46" s="10"/>
      <c r="G46" s="10"/>
      <c r="H46" s="10"/>
      <c r="I46" s="10"/>
      <c r="J46" s="10"/>
      <c r="K46" s="5"/>
      <c r="L46" s="42"/>
      <c r="S46" s="39"/>
      <c r="T46" s="10"/>
    </row>
    <row r="47" spans="1:20" s="6" customFormat="1" x14ac:dyDescent="0.2">
      <c r="A47" s="10"/>
      <c r="B47" s="10"/>
      <c r="C47" s="10"/>
      <c r="D47" s="10"/>
      <c r="E47" s="10"/>
      <c r="F47" s="10"/>
      <c r="G47" s="10"/>
      <c r="H47" s="10"/>
      <c r="I47" s="10"/>
      <c r="J47" s="10"/>
      <c r="K47" s="5"/>
      <c r="L47" s="42"/>
      <c r="S47" s="39"/>
      <c r="T47" s="10"/>
    </row>
    <row r="48" spans="1:20" s="6" customFormat="1" x14ac:dyDescent="0.2">
      <c r="A48" s="10"/>
      <c r="B48" s="10"/>
      <c r="C48" s="10"/>
      <c r="D48" s="10"/>
      <c r="E48" s="10"/>
      <c r="F48" s="10"/>
      <c r="G48" s="10"/>
      <c r="H48" s="10"/>
      <c r="I48" s="10"/>
      <c r="J48" s="10"/>
      <c r="K48" s="5"/>
      <c r="L48" s="42"/>
      <c r="S48" s="39"/>
      <c r="T48" s="10"/>
    </row>
    <row r="49" spans="1:20" s="6" customFormat="1" x14ac:dyDescent="0.2">
      <c r="A49" s="10"/>
      <c r="B49" s="10"/>
      <c r="C49" s="10"/>
      <c r="D49" s="10"/>
      <c r="E49" s="10"/>
      <c r="F49" s="10"/>
      <c r="G49" s="10"/>
      <c r="H49" s="10"/>
      <c r="I49" s="10"/>
      <c r="J49" s="10"/>
      <c r="K49" s="5"/>
      <c r="L49" s="42"/>
      <c r="S49" s="39"/>
      <c r="T49" s="10"/>
    </row>
    <row r="50" spans="1:20" s="6" customFormat="1" x14ac:dyDescent="0.2">
      <c r="A50" s="10"/>
      <c r="B50" s="10"/>
      <c r="C50" s="10"/>
      <c r="D50" s="10"/>
      <c r="E50" s="10"/>
      <c r="F50" s="10"/>
      <c r="G50" s="10"/>
      <c r="H50" s="10"/>
      <c r="I50" s="10"/>
      <c r="J50" s="10"/>
      <c r="K50" s="5"/>
      <c r="L50" s="42"/>
      <c r="S50" s="39"/>
      <c r="T50" s="10"/>
    </row>
    <row r="51" spans="1:20" s="6" customFormat="1" x14ac:dyDescent="0.2">
      <c r="A51" s="10"/>
      <c r="B51" s="10"/>
      <c r="C51" s="10"/>
      <c r="D51" s="10"/>
      <c r="E51" s="10"/>
      <c r="F51" s="10"/>
      <c r="G51" s="10"/>
      <c r="H51" s="10"/>
      <c r="I51" s="10"/>
      <c r="J51" s="10"/>
      <c r="K51" s="5"/>
      <c r="L51" s="42"/>
      <c r="S51" s="39"/>
      <c r="T51" s="10"/>
    </row>
    <row r="52" spans="1:20" s="6" customFormat="1" x14ac:dyDescent="0.2">
      <c r="A52" s="10"/>
      <c r="B52" s="10"/>
      <c r="C52" s="10"/>
      <c r="D52" s="10"/>
      <c r="E52" s="10"/>
      <c r="F52" s="10"/>
      <c r="G52" s="10"/>
      <c r="H52" s="10"/>
      <c r="I52" s="10"/>
      <c r="J52" s="10"/>
      <c r="K52" s="5"/>
      <c r="L52" s="42"/>
      <c r="S52" s="39"/>
      <c r="T52" s="10"/>
    </row>
    <row r="53" spans="1:20" s="6" customFormat="1" x14ac:dyDescent="0.2">
      <c r="A53" s="10"/>
      <c r="B53" s="10"/>
      <c r="C53" s="10"/>
      <c r="D53" s="10"/>
      <c r="E53" s="10"/>
      <c r="F53" s="10"/>
      <c r="G53" s="10"/>
      <c r="H53" s="10"/>
      <c r="I53" s="10"/>
      <c r="J53" s="10"/>
      <c r="K53" s="5"/>
      <c r="L53" s="42"/>
      <c r="S53" s="39"/>
      <c r="T53" s="10"/>
    </row>
    <row r="54" spans="1:20" s="6" customFormat="1" x14ac:dyDescent="0.2">
      <c r="A54" s="10"/>
      <c r="B54" s="10"/>
      <c r="C54" s="10"/>
      <c r="D54" s="10"/>
      <c r="E54" s="10"/>
      <c r="F54" s="10"/>
      <c r="G54" s="10"/>
      <c r="H54" s="10"/>
      <c r="I54" s="10"/>
      <c r="J54" s="10"/>
      <c r="K54" s="5"/>
      <c r="L54" s="42"/>
      <c r="S54" s="39"/>
      <c r="T54" s="10"/>
    </row>
    <row r="55" spans="1:20" s="6" customFormat="1" x14ac:dyDescent="0.2">
      <c r="A55" s="10"/>
      <c r="B55" s="10"/>
      <c r="C55" s="10"/>
      <c r="D55" s="10"/>
      <c r="E55" s="10"/>
      <c r="F55" s="10"/>
      <c r="G55" s="10"/>
      <c r="H55" s="10"/>
      <c r="I55" s="10"/>
      <c r="J55" s="10"/>
      <c r="K55" s="5"/>
      <c r="L55" s="42"/>
      <c r="S55" s="39"/>
      <c r="T55" s="10"/>
    </row>
    <row r="56" spans="1:20" s="6" customFormat="1" x14ac:dyDescent="0.2">
      <c r="A56" s="10"/>
      <c r="B56" s="10"/>
      <c r="C56" s="10"/>
      <c r="D56" s="10"/>
      <c r="E56" s="10"/>
      <c r="F56" s="10"/>
      <c r="G56" s="10"/>
      <c r="H56" s="10"/>
      <c r="I56" s="10"/>
      <c r="J56" s="10"/>
      <c r="K56" s="5"/>
      <c r="L56" s="42"/>
      <c r="S56" s="39"/>
      <c r="T56" s="10"/>
    </row>
    <row r="57" spans="1:20" s="6" customFormat="1" x14ac:dyDescent="0.2">
      <c r="A57" s="10"/>
      <c r="B57" s="10"/>
      <c r="C57" s="10"/>
      <c r="D57" s="10"/>
      <c r="E57" s="10"/>
      <c r="F57" s="10"/>
      <c r="G57" s="10"/>
      <c r="H57" s="10"/>
      <c r="I57" s="10"/>
      <c r="J57" s="10"/>
      <c r="K57" s="5"/>
      <c r="L57" s="42"/>
      <c r="S57" s="39"/>
      <c r="T57" s="10"/>
    </row>
    <row r="58" spans="1:20" s="6" customFormat="1" x14ac:dyDescent="0.2">
      <c r="A58" s="10"/>
      <c r="B58" s="10"/>
      <c r="C58" s="10"/>
      <c r="D58" s="10"/>
      <c r="E58" s="10"/>
      <c r="F58" s="10"/>
      <c r="G58" s="10"/>
      <c r="H58" s="10"/>
      <c r="I58" s="10"/>
      <c r="J58" s="10"/>
      <c r="K58" s="5"/>
      <c r="L58" s="42"/>
      <c r="S58" s="39"/>
      <c r="T58" s="10"/>
    </row>
    <row r="59" spans="1:20" s="6" customFormat="1" x14ac:dyDescent="0.2">
      <c r="A59" s="10"/>
      <c r="B59" s="10"/>
      <c r="C59" s="10"/>
      <c r="D59" s="10"/>
      <c r="E59" s="10"/>
      <c r="F59" s="10"/>
      <c r="G59" s="10"/>
      <c r="H59" s="10"/>
      <c r="I59" s="10"/>
      <c r="J59" s="10"/>
      <c r="K59" s="5"/>
      <c r="L59" s="42"/>
      <c r="S59" s="39"/>
      <c r="T59" s="10"/>
    </row>
    <row r="60" spans="1:20" s="6" customFormat="1" x14ac:dyDescent="0.2">
      <c r="A60" s="10"/>
      <c r="B60" s="10"/>
      <c r="C60" s="10"/>
      <c r="D60" s="10"/>
      <c r="E60" s="10"/>
      <c r="F60" s="10"/>
      <c r="G60" s="10"/>
      <c r="H60" s="10"/>
      <c r="I60" s="10"/>
      <c r="J60" s="10"/>
      <c r="K60" s="5"/>
      <c r="L60" s="42"/>
      <c r="S60" s="39"/>
      <c r="T60" s="10"/>
    </row>
    <row r="61" spans="1:20" s="6" customFormat="1" x14ac:dyDescent="0.2">
      <c r="A61" s="10"/>
      <c r="B61" s="10"/>
      <c r="C61" s="10"/>
      <c r="D61" s="10"/>
      <c r="E61" s="10"/>
      <c r="F61" s="10"/>
      <c r="G61" s="10"/>
      <c r="H61" s="10"/>
      <c r="I61" s="10"/>
      <c r="J61" s="10"/>
      <c r="K61" s="5"/>
      <c r="L61" s="42"/>
      <c r="S61" s="39"/>
      <c r="T61" s="10"/>
    </row>
    <row r="62" spans="1:20" s="6" customFormat="1" x14ac:dyDescent="0.2">
      <c r="A62" s="10"/>
      <c r="B62" s="10"/>
      <c r="C62" s="10"/>
      <c r="D62" s="10"/>
      <c r="E62" s="10"/>
      <c r="F62" s="10"/>
      <c r="G62" s="10"/>
      <c r="H62" s="10"/>
      <c r="I62" s="10"/>
      <c r="J62" s="10"/>
      <c r="K62" s="5"/>
      <c r="L62" s="42"/>
      <c r="S62" s="39"/>
      <c r="T62" s="10"/>
    </row>
    <row r="63" spans="1:20" s="6" customFormat="1" x14ac:dyDescent="0.2">
      <c r="A63" s="10"/>
      <c r="B63" s="10"/>
      <c r="C63" s="10"/>
      <c r="D63" s="10"/>
      <c r="E63" s="10"/>
      <c r="F63" s="10"/>
      <c r="G63" s="10"/>
      <c r="H63" s="10"/>
      <c r="I63" s="10"/>
      <c r="J63" s="10"/>
      <c r="K63" s="5"/>
      <c r="L63" s="42"/>
      <c r="S63" s="39"/>
      <c r="T63" s="10"/>
    </row>
    <row r="64" spans="1:20" s="6" customFormat="1" x14ac:dyDescent="0.2">
      <c r="A64" s="10"/>
      <c r="B64" s="10"/>
      <c r="C64" s="10"/>
      <c r="D64" s="10"/>
      <c r="E64" s="10"/>
      <c r="F64" s="10"/>
      <c r="G64" s="10"/>
      <c r="H64" s="10"/>
      <c r="I64" s="10"/>
      <c r="J64" s="10"/>
      <c r="K64" s="5"/>
      <c r="L64" s="42"/>
      <c r="S64" s="39"/>
      <c r="T64" s="10"/>
    </row>
    <row r="65" spans="1:20" s="6" customFormat="1" x14ac:dyDescent="0.2">
      <c r="A65" s="10"/>
      <c r="B65" s="10"/>
      <c r="C65" s="10"/>
      <c r="D65" s="10"/>
      <c r="E65" s="10"/>
      <c r="F65" s="10"/>
      <c r="G65" s="10"/>
      <c r="H65" s="10"/>
      <c r="I65" s="10"/>
      <c r="J65" s="10"/>
      <c r="K65" s="5"/>
      <c r="L65" s="42"/>
      <c r="S65" s="39"/>
      <c r="T65" s="10"/>
    </row>
    <row r="66" spans="1:20" s="6" customFormat="1" x14ac:dyDescent="0.2">
      <c r="A66" s="10"/>
      <c r="B66" s="10"/>
      <c r="C66" s="10"/>
      <c r="D66" s="10"/>
      <c r="E66" s="10"/>
      <c r="F66" s="10"/>
      <c r="G66" s="10"/>
      <c r="H66" s="10"/>
      <c r="I66" s="10"/>
      <c r="J66" s="10"/>
      <c r="K66" s="5"/>
      <c r="L66" s="42"/>
      <c r="S66" s="39"/>
      <c r="T66" s="10"/>
    </row>
    <row r="67" spans="1:20" s="6" customFormat="1" x14ac:dyDescent="0.2">
      <c r="A67" s="10"/>
      <c r="B67" s="10"/>
      <c r="C67" s="10"/>
      <c r="D67" s="10"/>
      <c r="E67" s="10"/>
      <c r="F67" s="10"/>
      <c r="G67" s="10"/>
      <c r="H67" s="10"/>
      <c r="I67" s="10"/>
      <c r="J67" s="10"/>
      <c r="K67" s="5"/>
      <c r="L67" s="42"/>
      <c r="S67" s="39"/>
      <c r="T67" s="10"/>
    </row>
    <row r="68" spans="1:20" s="6" customFormat="1" x14ac:dyDescent="0.2">
      <c r="A68" s="10"/>
      <c r="B68" s="10"/>
      <c r="C68" s="10"/>
      <c r="D68" s="10"/>
      <c r="E68" s="10"/>
      <c r="F68" s="10"/>
      <c r="G68" s="10"/>
      <c r="H68" s="10"/>
      <c r="I68" s="10"/>
      <c r="J68" s="10"/>
      <c r="K68" s="5"/>
      <c r="L68" s="42"/>
      <c r="S68" s="39"/>
      <c r="T68" s="10"/>
    </row>
    <row r="69" spans="1:20" s="6" customFormat="1" x14ac:dyDescent="0.2">
      <c r="A69" s="10"/>
      <c r="B69" s="10"/>
      <c r="C69" s="10"/>
      <c r="D69" s="10"/>
      <c r="E69" s="10"/>
      <c r="F69" s="10"/>
      <c r="G69" s="10"/>
      <c r="H69" s="10"/>
      <c r="I69" s="10"/>
      <c r="J69" s="10"/>
      <c r="K69" s="5"/>
      <c r="L69" s="42"/>
      <c r="S69" s="39"/>
      <c r="T69" s="10"/>
    </row>
    <row r="70" spans="1:20" s="6" customFormat="1" x14ac:dyDescent="0.2">
      <c r="A70" s="10"/>
      <c r="B70" s="10"/>
      <c r="C70" s="10"/>
      <c r="D70" s="10"/>
      <c r="E70" s="10"/>
      <c r="F70" s="10"/>
      <c r="G70" s="10"/>
      <c r="H70" s="10"/>
      <c r="I70" s="10"/>
      <c r="J70" s="10"/>
      <c r="K70" s="5"/>
      <c r="L70" s="42"/>
      <c r="S70" s="39"/>
      <c r="T70" s="10"/>
    </row>
    <row r="71" spans="1:20" s="6" customFormat="1" x14ac:dyDescent="0.2">
      <c r="A71" s="10"/>
      <c r="B71" s="10"/>
      <c r="C71" s="10"/>
      <c r="D71" s="10"/>
      <c r="E71" s="10"/>
      <c r="F71" s="10"/>
      <c r="G71" s="10"/>
      <c r="H71" s="10"/>
      <c r="I71" s="10"/>
      <c r="J71" s="10"/>
      <c r="K71" s="5"/>
      <c r="L71" s="42"/>
      <c r="S71" s="39"/>
      <c r="T71" s="10"/>
    </row>
    <row r="72" spans="1:20" s="6" customFormat="1" x14ac:dyDescent="0.2">
      <c r="A72" s="10"/>
      <c r="B72" s="10"/>
      <c r="C72" s="10"/>
      <c r="D72" s="10"/>
      <c r="E72" s="10"/>
      <c r="F72" s="10"/>
      <c r="G72" s="10"/>
      <c r="H72" s="10"/>
      <c r="I72" s="10"/>
      <c r="J72" s="10"/>
      <c r="K72" s="5"/>
      <c r="L72" s="42"/>
      <c r="S72" s="39"/>
      <c r="T72" s="10"/>
    </row>
    <row r="73" spans="1:20" s="6" customFormat="1" x14ac:dyDescent="0.2">
      <c r="A73" s="10"/>
      <c r="B73" s="10"/>
      <c r="C73" s="10"/>
      <c r="D73" s="10"/>
      <c r="E73" s="10"/>
      <c r="F73" s="10"/>
      <c r="G73" s="10"/>
      <c r="H73" s="10"/>
      <c r="I73" s="10"/>
      <c r="J73" s="10"/>
      <c r="K73" s="5"/>
      <c r="L73" s="42"/>
      <c r="S73" s="39"/>
      <c r="T73" s="10"/>
    </row>
    <row r="74" spans="1:20" s="6" customFormat="1" x14ac:dyDescent="0.2">
      <c r="A74" s="10"/>
      <c r="B74" s="10"/>
      <c r="C74" s="10"/>
      <c r="D74" s="10"/>
      <c r="E74" s="10"/>
      <c r="F74" s="10"/>
      <c r="G74" s="10"/>
      <c r="H74" s="10"/>
      <c r="I74" s="10"/>
      <c r="J74" s="10"/>
      <c r="K74" s="5"/>
      <c r="L74" s="42"/>
      <c r="S74" s="39"/>
      <c r="T74" s="10"/>
    </row>
    <row r="75" spans="1:20" s="6" customFormat="1" x14ac:dyDescent="0.2">
      <c r="A75" s="10"/>
      <c r="B75" s="10"/>
      <c r="C75" s="10"/>
      <c r="D75" s="10"/>
      <c r="E75" s="10"/>
      <c r="F75" s="10"/>
      <c r="G75" s="10"/>
      <c r="H75" s="10"/>
      <c r="I75" s="10"/>
      <c r="J75" s="10"/>
      <c r="K75" s="5"/>
      <c r="L75" s="42"/>
      <c r="S75" s="39"/>
      <c r="T75" s="10"/>
    </row>
    <row r="76" spans="1:20" s="6" customFormat="1" x14ac:dyDescent="0.2">
      <c r="A76" s="10"/>
      <c r="B76" s="10"/>
      <c r="C76" s="10"/>
      <c r="D76" s="10"/>
      <c r="E76" s="10"/>
      <c r="F76" s="10"/>
      <c r="G76" s="10"/>
      <c r="H76" s="10"/>
      <c r="I76" s="10"/>
      <c r="J76" s="10"/>
      <c r="K76" s="5"/>
      <c r="L76" s="42"/>
      <c r="S76" s="39"/>
      <c r="T76" s="10"/>
    </row>
    <row r="77" spans="1:20" s="6" customFormat="1" x14ac:dyDescent="0.2">
      <c r="A77" s="10"/>
      <c r="B77" s="10"/>
      <c r="C77" s="10"/>
      <c r="D77" s="10"/>
      <c r="E77" s="10"/>
      <c r="F77" s="10"/>
      <c r="G77" s="10"/>
      <c r="H77" s="10"/>
      <c r="I77" s="10"/>
      <c r="J77" s="10"/>
      <c r="K77" s="5"/>
      <c r="L77" s="42"/>
      <c r="S77" s="39"/>
      <c r="T77" s="10"/>
    </row>
    <row r="78" spans="1:20" s="6" customFormat="1" x14ac:dyDescent="0.2">
      <c r="A78" s="10"/>
      <c r="B78" s="10"/>
      <c r="C78" s="10"/>
      <c r="D78" s="10"/>
      <c r="E78" s="10"/>
      <c r="F78" s="10"/>
      <c r="G78" s="10"/>
      <c r="H78" s="10"/>
      <c r="I78" s="10"/>
      <c r="J78" s="10"/>
      <c r="K78" s="5"/>
      <c r="L78" s="42"/>
      <c r="S78" s="39"/>
      <c r="T78" s="10"/>
    </row>
    <row r="79" spans="1:20" s="6" customFormat="1" x14ac:dyDescent="0.2">
      <c r="A79" s="10"/>
      <c r="B79" s="10"/>
      <c r="C79" s="10"/>
      <c r="D79" s="10"/>
      <c r="E79" s="10"/>
      <c r="F79" s="10"/>
      <c r="G79" s="10"/>
      <c r="H79" s="10"/>
      <c r="I79" s="10"/>
      <c r="J79" s="10"/>
      <c r="K79" s="5"/>
      <c r="L79" s="42"/>
      <c r="S79" s="39"/>
      <c r="T79" s="10"/>
    </row>
    <row r="80" spans="1:20" s="6" customFormat="1" x14ac:dyDescent="0.2">
      <c r="A80" s="10"/>
      <c r="B80" s="10"/>
      <c r="C80" s="10"/>
      <c r="D80" s="10"/>
      <c r="E80" s="10"/>
      <c r="F80" s="10"/>
      <c r="G80" s="10"/>
      <c r="H80" s="10"/>
      <c r="I80" s="10"/>
      <c r="J80" s="10"/>
      <c r="K80" s="5"/>
      <c r="L80" s="42"/>
      <c r="S80" s="39"/>
      <c r="T80" s="10"/>
    </row>
    <row r="81" spans="1:20" s="6" customFormat="1" x14ac:dyDescent="0.2">
      <c r="A81" s="10"/>
      <c r="B81" s="10"/>
      <c r="C81" s="10"/>
      <c r="D81" s="10"/>
      <c r="E81" s="10"/>
      <c r="F81" s="10"/>
      <c r="G81" s="10"/>
      <c r="H81" s="10"/>
      <c r="I81" s="10"/>
      <c r="J81" s="10"/>
      <c r="K81" s="5"/>
      <c r="L81" s="42"/>
      <c r="S81" s="39"/>
      <c r="T81" s="10"/>
    </row>
    <row r="82" spans="1:20" s="6" customFormat="1" x14ac:dyDescent="0.2">
      <c r="A82" s="10"/>
      <c r="B82" s="10"/>
      <c r="C82" s="10"/>
      <c r="D82" s="10"/>
      <c r="E82" s="10"/>
      <c r="F82" s="10"/>
      <c r="G82" s="10"/>
      <c r="H82" s="10"/>
      <c r="I82" s="10"/>
      <c r="J82" s="10"/>
      <c r="K82" s="5"/>
      <c r="L82" s="42"/>
      <c r="S82" s="39"/>
      <c r="T82" s="10"/>
    </row>
    <row r="83" spans="1:20" s="6" customFormat="1" x14ac:dyDescent="0.2">
      <c r="A83" s="10"/>
      <c r="B83" s="10"/>
      <c r="C83" s="10"/>
      <c r="D83" s="10"/>
      <c r="E83" s="10"/>
      <c r="F83" s="10"/>
      <c r="G83" s="10"/>
      <c r="H83" s="10"/>
      <c r="I83" s="10"/>
      <c r="J83" s="10"/>
      <c r="K83" s="5"/>
      <c r="L83" s="42"/>
      <c r="S83" s="39"/>
      <c r="T83" s="10"/>
    </row>
    <row r="84" spans="1:20" s="6" customFormat="1" x14ac:dyDescent="0.2">
      <c r="A84" s="10"/>
      <c r="B84" s="10"/>
      <c r="C84" s="10"/>
      <c r="D84" s="10"/>
      <c r="E84" s="10"/>
      <c r="F84" s="10"/>
      <c r="G84" s="10"/>
      <c r="H84" s="10"/>
      <c r="I84" s="10"/>
      <c r="J84" s="10"/>
      <c r="K84" s="5"/>
      <c r="L84" s="42"/>
      <c r="S84" s="39"/>
      <c r="T84" s="10"/>
    </row>
    <row r="85" spans="1:20" s="6" customFormat="1" x14ac:dyDescent="0.2">
      <c r="A85" s="10"/>
      <c r="B85" s="10"/>
      <c r="C85" s="10"/>
      <c r="D85" s="10"/>
      <c r="E85" s="10"/>
      <c r="F85" s="10"/>
      <c r="G85" s="10"/>
      <c r="H85" s="10"/>
      <c r="I85" s="10"/>
      <c r="J85" s="10"/>
      <c r="K85" s="5"/>
      <c r="L85" s="42"/>
      <c r="S85" s="39"/>
      <c r="T85" s="10"/>
    </row>
    <row r="86" spans="1:20" s="6" customFormat="1" x14ac:dyDescent="0.2">
      <c r="A86" s="10"/>
      <c r="B86" s="10"/>
      <c r="C86" s="10"/>
      <c r="D86" s="10"/>
      <c r="E86" s="10"/>
      <c r="F86" s="10"/>
      <c r="G86" s="10"/>
      <c r="H86" s="10"/>
      <c r="I86" s="10"/>
      <c r="J86" s="10"/>
      <c r="K86" s="5"/>
      <c r="L86" s="42"/>
      <c r="S86" s="39"/>
      <c r="T86" s="10"/>
    </row>
    <row r="87" spans="1:20" s="6" customFormat="1" x14ac:dyDescent="0.2">
      <c r="A87" s="10"/>
      <c r="B87" s="10"/>
      <c r="C87" s="10"/>
      <c r="D87" s="10"/>
      <c r="E87" s="10"/>
      <c r="F87" s="10"/>
      <c r="G87" s="10"/>
      <c r="H87" s="10"/>
      <c r="I87" s="10"/>
      <c r="J87" s="10"/>
      <c r="K87" s="5"/>
      <c r="L87" s="42"/>
      <c r="S87" s="39"/>
      <c r="T87" s="10"/>
    </row>
    <row r="88" spans="1:20" s="6" customFormat="1" x14ac:dyDescent="0.2">
      <c r="A88" s="10"/>
      <c r="B88" s="10"/>
      <c r="C88" s="10"/>
      <c r="D88" s="10"/>
      <c r="E88" s="10"/>
      <c r="F88" s="10"/>
      <c r="G88" s="10"/>
      <c r="H88" s="10"/>
      <c r="I88" s="10"/>
      <c r="J88" s="10"/>
      <c r="K88" s="5"/>
      <c r="L88" s="42"/>
      <c r="S88" s="39"/>
      <c r="T88" s="10"/>
    </row>
    <row r="89" spans="1:20" s="6" customFormat="1" x14ac:dyDescent="0.2">
      <c r="A89" s="10"/>
      <c r="B89" s="10"/>
      <c r="C89" s="10"/>
      <c r="D89" s="10"/>
      <c r="E89" s="10"/>
      <c r="F89" s="10"/>
      <c r="G89" s="10"/>
      <c r="H89" s="10"/>
      <c r="I89" s="10"/>
      <c r="J89" s="10"/>
      <c r="K89" s="5"/>
      <c r="L89" s="42"/>
      <c r="S89" s="39"/>
      <c r="T89" s="10"/>
    </row>
    <row r="90" spans="1:20" s="6" customFormat="1" x14ac:dyDescent="0.2">
      <c r="A90" s="10"/>
      <c r="B90" s="10"/>
      <c r="C90" s="10"/>
      <c r="D90" s="10"/>
      <c r="E90" s="10"/>
      <c r="F90" s="10"/>
      <c r="G90" s="10"/>
      <c r="H90" s="10"/>
      <c r="I90" s="10"/>
      <c r="J90" s="10"/>
      <c r="K90" s="5"/>
      <c r="L90" s="42"/>
      <c r="S90" s="39"/>
      <c r="T90" s="10"/>
    </row>
    <row r="91" spans="1:20" s="6" customFormat="1" x14ac:dyDescent="0.2">
      <c r="A91" s="10"/>
      <c r="B91" s="10"/>
      <c r="C91" s="10"/>
      <c r="D91" s="10"/>
      <c r="E91" s="10"/>
      <c r="F91" s="10"/>
      <c r="G91" s="10"/>
      <c r="H91" s="10"/>
      <c r="I91" s="10"/>
      <c r="J91" s="10"/>
      <c r="K91" s="5"/>
      <c r="L91" s="42"/>
      <c r="S91" s="39"/>
      <c r="T91" s="10"/>
    </row>
    <row r="92" spans="1:20" s="6" customFormat="1" x14ac:dyDescent="0.2">
      <c r="A92" s="10"/>
      <c r="B92" s="10"/>
      <c r="C92" s="10"/>
      <c r="D92" s="10"/>
      <c r="E92" s="10"/>
      <c r="F92" s="10"/>
      <c r="G92" s="10"/>
      <c r="H92" s="10"/>
      <c r="I92" s="10"/>
      <c r="J92" s="10"/>
      <c r="K92" s="5"/>
      <c r="L92" s="42"/>
      <c r="S92" s="39"/>
      <c r="T92" s="10"/>
    </row>
    <row r="93" spans="1:20" s="6" customFormat="1" x14ac:dyDescent="0.2">
      <c r="A93" s="10"/>
      <c r="B93" s="10"/>
      <c r="C93" s="10"/>
      <c r="D93" s="10"/>
      <c r="E93" s="10"/>
      <c r="F93" s="10"/>
      <c r="G93" s="10"/>
      <c r="H93" s="10"/>
      <c r="I93" s="10"/>
      <c r="J93" s="10"/>
      <c r="K93" s="5"/>
      <c r="L93" s="42"/>
      <c r="S93" s="39"/>
      <c r="T93" s="10"/>
    </row>
  </sheetData>
  <mergeCells count="18">
    <mergeCell ref="A5:R5"/>
    <mergeCell ref="A6:A7"/>
    <mergeCell ref="B6:B7"/>
    <mergeCell ref="C6:C7"/>
    <mergeCell ref="D6:D7"/>
    <mergeCell ref="E6:E7"/>
    <mergeCell ref="G6:G7"/>
    <mergeCell ref="H6:H7"/>
    <mergeCell ref="I6:I7"/>
    <mergeCell ref="J6:J7"/>
    <mergeCell ref="F6:F7"/>
    <mergeCell ref="S6:S7"/>
    <mergeCell ref="K6:K7"/>
    <mergeCell ref="L6:L7"/>
    <mergeCell ref="M6:M7"/>
    <mergeCell ref="N6:N7"/>
    <mergeCell ref="O6:Q6"/>
    <mergeCell ref="R6:R7"/>
  </mergeCells>
  <printOptions horizontalCentered="1"/>
  <pageMargins left="0.78740157480314965" right="0.78740157480314965" top="0.6692913385826772" bottom="0.86614173228346458" header="0.27559055118110237" footer="0.39370078740157483"/>
  <pageSetup paperSize="9" scale="57" firstPageNumber="164" orientation="landscape" useFirstPageNumber="1" r:id="rId1"/>
  <headerFooter alignWithMargins="0">
    <oddFooter>&amp;L&amp;"Arial,Kurzíva"Zastupitelstvo Olomouckého kraje 18-12-2017
6. - Rozpočet Olomouckého kraje 2018 - návrh rozpočtu
Příloha č. 5c) Nové opravy a investice hrazené z rozpočtu na rok 2018&amp;R&amp;"Arial,Kurzíva"&amp;12Strana &amp;P (celkem 171)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205"/>
  <sheetViews>
    <sheetView showGridLines="0" view="pageBreakPreview" zoomScale="80" zoomScaleNormal="70" zoomScaleSheetLayoutView="80" workbookViewId="0">
      <pane ySplit="6" topLeftCell="A22" activePane="bottomLeft" state="frozenSplit"/>
      <selection activeCell="P27" sqref="P27"/>
      <selection pane="bottomLeft" activeCell="U24" sqref="U24"/>
    </sheetView>
  </sheetViews>
  <sheetFormatPr defaultColWidth="9.140625" defaultRowHeight="12.75" outlineLevelCol="1" x14ac:dyDescent="0.2"/>
  <cols>
    <col min="1" max="1" width="5.42578125" style="10" customWidth="1"/>
    <col min="2" max="2" width="5.7109375" style="10" hidden="1" customWidth="1"/>
    <col min="3" max="3" width="7.7109375" style="10" hidden="1" customWidth="1" outlineLevel="1"/>
    <col min="4" max="4" width="5.5703125" style="10" hidden="1" customWidth="1" outlineLevel="1"/>
    <col min="5" max="5" width="6.7109375" style="10" customWidth="1" outlineLevel="1"/>
    <col min="6" max="6" width="5.5703125" style="10" hidden="1" customWidth="1" outlineLevel="1"/>
    <col min="7" max="7" width="16" style="10" hidden="1" customWidth="1" outlineLevel="1"/>
    <col min="8" max="8" width="41.42578125" style="10" customWidth="1" collapsed="1"/>
    <col min="9" max="9" width="73.7109375" style="10" customWidth="1"/>
    <col min="10" max="10" width="7.140625" style="10" customWidth="1"/>
    <col min="11" max="11" width="14.7109375" style="5" customWidth="1"/>
    <col min="12" max="12" width="15" style="6" customWidth="1"/>
    <col min="13" max="13" width="13.7109375" style="6" customWidth="1"/>
    <col min="14" max="14" width="12.42578125" style="6" customWidth="1"/>
    <col min="15" max="15" width="14.85546875" style="6" customWidth="1"/>
    <col min="16" max="16" width="13.140625" style="6" customWidth="1"/>
    <col min="17" max="18" width="14.85546875" style="6" customWidth="1"/>
    <col min="19" max="19" width="24.140625" style="39" customWidth="1"/>
    <col min="20" max="20" width="22.140625" style="10" customWidth="1"/>
    <col min="21" max="16384" width="9.140625" style="10"/>
  </cols>
  <sheetData>
    <row r="1" spans="1:20" ht="18" x14ac:dyDescent="0.25">
      <c r="A1" s="1" t="s">
        <v>673</v>
      </c>
      <c r="B1" s="2"/>
      <c r="C1" s="2"/>
      <c r="D1" s="2"/>
      <c r="E1" s="2"/>
      <c r="F1" s="2"/>
      <c r="G1" s="2"/>
      <c r="H1" s="3"/>
      <c r="I1" s="4"/>
      <c r="J1" s="2"/>
      <c r="M1" s="7"/>
      <c r="N1" s="7"/>
      <c r="P1" s="7"/>
      <c r="Q1" s="7"/>
      <c r="R1" s="7"/>
      <c r="S1" s="8"/>
      <c r="T1" s="9"/>
    </row>
    <row r="2" spans="1:20" ht="15.75" x14ac:dyDescent="0.25">
      <c r="A2" s="11"/>
      <c r="B2" s="11"/>
      <c r="C2" s="11"/>
      <c r="D2" s="11"/>
      <c r="E2" s="11"/>
      <c r="F2" s="11"/>
      <c r="G2" s="11"/>
      <c r="H2" s="12"/>
      <c r="I2" s="13"/>
      <c r="J2" s="14"/>
      <c r="M2" s="15"/>
      <c r="N2" s="15"/>
      <c r="P2" s="15"/>
      <c r="Q2" s="15"/>
      <c r="R2" s="15"/>
      <c r="S2" s="16"/>
      <c r="T2" s="9"/>
    </row>
    <row r="3" spans="1:20" ht="17.25" customHeight="1" x14ac:dyDescent="0.2">
      <c r="A3" s="11"/>
      <c r="B3" s="11"/>
      <c r="C3" s="11"/>
      <c r="D3" s="11"/>
      <c r="E3" s="11"/>
      <c r="F3" s="11"/>
      <c r="G3" s="11"/>
      <c r="H3" s="11"/>
      <c r="I3" s="17"/>
      <c r="J3" s="11"/>
      <c r="M3" s="15"/>
      <c r="N3" s="15"/>
      <c r="P3" s="15"/>
      <c r="Q3" s="15"/>
      <c r="R3" s="15"/>
      <c r="S3" s="15" t="s">
        <v>36</v>
      </c>
      <c r="T3" s="9"/>
    </row>
    <row r="4" spans="1:20" ht="25.5" customHeight="1" x14ac:dyDescent="0.2">
      <c r="A4" s="210" t="s">
        <v>672</v>
      </c>
      <c r="B4" s="211"/>
      <c r="C4" s="211"/>
      <c r="D4" s="211"/>
      <c r="E4" s="229"/>
      <c r="F4" s="211"/>
      <c r="G4" s="211"/>
      <c r="H4" s="211"/>
      <c r="I4" s="211"/>
      <c r="J4" s="211"/>
      <c r="K4" s="211"/>
      <c r="L4" s="211"/>
      <c r="M4" s="211"/>
      <c r="N4" s="211"/>
      <c r="O4" s="211"/>
      <c r="P4" s="211"/>
      <c r="Q4" s="211"/>
      <c r="R4" s="212"/>
      <c r="S4" s="219"/>
    </row>
    <row r="5" spans="1:20" ht="25.5" customHeight="1" x14ac:dyDescent="0.2">
      <c r="A5" s="251" t="s">
        <v>0</v>
      </c>
      <c r="B5" s="251" t="s">
        <v>1</v>
      </c>
      <c r="C5" s="242" t="s">
        <v>3</v>
      </c>
      <c r="D5" s="242" t="s">
        <v>4</v>
      </c>
      <c r="E5" s="242" t="s">
        <v>589</v>
      </c>
      <c r="F5" s="242" t="s">
        <v>5</v>
      </c>
      <c r="G5" s="242" t="s">
        <v>2</v>
      </c>
      <c r="H5" s="242" t="s">
        <v>6</v>
      </c>
      <c r="I5" s="249" t="s">
        <v>7</v>
      </c>
      <c r="J5" s="250" t="s">
        <v>8</v>
      </c>
      <c r="K5" s="249" t="s">
        <v>9</v>
      </c>
      <c r="L5" s="249" t="s">
        <v>10</v>
      </c>
      <c r="M5" s="249" t="s">
        <v>11</v>
      </c>
      <c r="N5" s="246" t="s">
        <v>16</v>
      </c>
      <c r="O5" s="247" t="s">
        <v>17</v>
      </c>
      <c r="P5" s="247"/>
      <c r="Q5" s="247"/>
      <c r="R5" s="246" t="s">
        <v>37</v>
      </c>
      <c r="S5" s="248" t="s">
        <v>13</v>
      </c>
    </row>
    <row r="6" spans="1:20" ht="58.7" customHeight="1" x14ac:dyDescent="0.2">
      <c r="A6" s="251"/>
      <c r="B6" s="251"/>
      <c r="C6" s="242"/>
      <c r="D6" s="242"/>
      <c r="E6" s="242"/>
      <c r="F6" s="242"/>
      <c r="G6" s="242"/>
      <c r="H6" s="242"/>
      <c r="I6" s="249"/>
      <c r="J6" s="250"/>
      <c r="K6" s="249"/>
      <c r="L6" s="249"/>
      <c r="M6" s="249"/>
      <c r="N6" s="246"/>
      <c r="O6" s="201" t="s">
        <v>14</v>
      </c>
      <c r="P6" s="201" t="s">
        <v>460</v>
      </c>
      <c r="Q6" s="201" t="s">
        <v>15</v>
      </c>
      <c r="R6" s="246"/>
      <c r="S6" s="248"/>
    </row>
    <row r="7" spans="1:20" s="22" customFormat="1" ht="25.5" customHeight="1" x14ac:dyDescent="0.3">
      <c r="A7" s="101" t="s">
        <v>671</v>
      </c>
      <c r="B7" s="102"/>
      <c r="C7" s="102"/>
      <c r="D7" s="102"/>
      <c r="E7" s="102"/>
      <c r="F7" s="102"/>
      <c r="G7" s="102"/>
      <c r="H7" s="102"/>
      <c r="I7" s="102"/>
      <c r="J7" s="102"/>
      <c r="K7" s="102"/>
      <c r="L7" s="20">
        <f>SUM(L8:L107)</f>
        <v>231870</v>
      </c>
      <c r="M7" s="20"/>
      <c r="N7" s="20">
        <f t="shared" ref="N7:R7" si="0">SUM(N8:N107)</f>
        <v>0</v>
      </c>
      <c r="O7" s="20">
        <f t="shared" si="0"/>
        <v>129087</v>
      </c>
      <c r="P7" s="20">
        <f t="shared" si="0"/>
        <v>1188</v>
      </c>
      <c r="Q7" s="20">
        <f t="shared" si="0"/>
        <v>127899</v>
      </c>
      <c r="R7" s="20">
        <f t="shared" si="0"/>
        <v>102783</v>
      </c>
      <c r="S7" s="21"/>
    </row>
    <row r="8" spans="1:20" s="108" customFormat="1" ht="67.5" customHeight="1" x14ac:dyDescent="0.2">
      <c r="A8" s="23">
        <v>1</v>
      </c>
      <c r="B8" s="23" t="s">
        <v>39</v>
      </c>
      <c r="C8" s="23"/>
      <c r="D8" s="23">
        <v>6121</v>
      </c>
      <c r="E8" s="23">
        <v>61</v>
      </c>
      <c r="F8" s="23">
        <v>10</v>
      </c>
      <c r="G8" s="152" t="s">
        <v>133</v>
      </c>
      <c r="H8" s="24" t="s">
        <v>139</v>
      </c>
      <c r="I8" s="25" t="s">
        <v>141</v>
      </c>
      <c r="J8" s="23" t="s">
        <v>129</v>
      </c>
      <c r="K8" s="23" t="s">
        <v>32</v>
      </c>
      <c r="L8" s="104">
        <v>2413</v>
      </c>
      <c r="M8" s="105">
        <v>2018</v>
      </c>
      <c r="N8" s="26">
        <v>0</v>
      </c>
      <c r="O8" s="107">
        <f t="shared" ref="O8:O48" si="1">SUM(P8:Q8)</f>
        <v>2413</v>
      </c>
      <c r="P8" s="26">
        <v>0</v>
      </c>
      <c r="Q8" s="26">
        <v>2413</v>
      </c>
      <c r="R8" s="26">
        <v>0</v>
      </c>
      <c r="S8" s="30" t="s">
        <v>592</v>
      </c>
    </row>
    <row r="9" spans="1:20" s="108" customFormat="1" ht="67.5" customHeight="1" x14ac:dyDescent="0.2">
      <c r="A9" s="23">
        <v>2</v>
      </c>
      <c r="B9" s="23" t="s">
        <v>44</v>
      </c>
      <c r="C9" s="23"/>
      <c r="D9" s="23">
        <v>6121</v>
      </c>
      <c r="E9" s="23">
        <v>61</v>
      </c>
      <c r="F9" s="23">
        <v>10</v>
      </c>
      <c r="G9" s="152" t="s">
        <v>133</v>
      </c>
      <c r="H9" s="24" t="s">
        <v>140</v>
      </c>
      <c r="I9" s="25" t="s">
        <v>142</v>
      </c>
      <c r="J9" s="23" t="s">
        <v>129</v>
      </c>
      <c r="K9" s="23" t="s">
        <v>32</v>
      </c>
      <c r="L9" s="104">
        <v>12647</v>
      </c>
      <c r="M9" s="105">
        <v>2018</v>
      </c>
      <c r="N9" s="26">
        <v>0</v>
      </c>
      <c r="O9" s="107">
        <f t="shared" si="1"/>
        <v>12647</v>
      </c>
      <c r="P9" s="26">
        <v>0</v>
      </c>
      <c r="Q9" s="26">
        <v>12647</v>
      </c>
      <c r="R9" s="26">
        <v>0</v>
      </c>
      <c r="S9" s="30" t="s">
        <v>592</v>
      </c>
    </row>
    <row r="10" spans="1:20" s="108" customFormat="1" ht="67.5" customHeight="1" x14ac:dyDescent="0.2">
      <c r="A10" s="23">
        <v>3</v>
      </c>
      <c r="B10" s="23" t="s">
        <v>44</v>
      </c>
      <c r="C10" s="23"/>
      <c r="D10" s="23">
        <v>6121</v>
      </c>
      <c r="E10" s="23">
        <v>61</v>
      </c>
      <c r="F10" s="23">
        <v>10</v>
      </c>
      <c r="G10" s="103" t="s">
        <v>146</v>
      </c>
      <c r="H10" s="24" t="s">
        <v>156</v>
      </c>
      <c r="I10" s="25" t="s">
        <v>153</v>
      </c>
      <c r="J10" s="23" t="s">
        <v>129</v>
      </c>
      <c r="K10" s="23" t="s">
        <v>32</v>
      </c>
      <c r="L10" s="104">
        <v>810</v>
      </c>
      <c r="M10" s="105">
        <v>2018</v>
      </c>
      <c r="N10" s="26">
        <v>0</v>
      </c>
      <c r="O10" s="107">
        <f t="shared" si="1"/>
        <v>810</v>
      </c>
      <c r="P10" s="26">
        <v>0</v>
      </c>
      <c r="Q10" s="26">
        <v>810</v>
      </c>
      <c r="R10" s="26">
        <v>0</v>
      </c>
      <c r="S10" s="30" t="s">
        <v>592</v>
      </c>
    </row>
    <row r="11" spans="1:20" s="108" customFormat="1" ht="76.5" x14ac:dyDescent="0.2">
      <c r="A11" s="23">
        <v>4</v>
      </c>
      <c r="B11" s="23" t="s">
        <v>44</v>
      </c>
      <c r="C11" s="23"/>
      <c r="D11" s="23">
        <v>6121</v>
      </c>
      <c r="E11" s="23">
        <v>61</v>
      </c>
      <c r="F11" s="23">
        <v>10</v>
      </c>
      <c r="G11" s="103" t="s">
        <v>146</v>
      </c>
      <c r="H11" s="24" t="s">
        <v>160</v>
      </c>
      <c r="I11" s="25" t="s">
        <v>157</v>
      </c>
      <c r="J11" s="23" t="s">
        <v>129</v>
      </c>
      <c r="K11" s="23" t="s">
        <v>32</v>
      </c>
      <c r="L11" s="104">
        <v>3600</v>
      </c>
      <c r="M11" s="105">
        <v>2018</v>
      </c>
      <c r="N11" s="26">
        <v>0</v>
      </c>
      <c r="O11" s="107">
        <f t="shared" si="1"/>
        <v>3600</v>
      </c>
      <c r="P11" s="26">
        <v>0</v>
      </c>
      <c r="Q11" s="26">
        <v>3600</v>
      </c>
      <c r="R11" s="26">
        <v>0</v>
      </c>
      <c r="S11" s="30" t="s">
        <v>592</v>
      </c>
    </row>
    <row r="12" spans="1:20" s="108" customFormat="1" ht="78.75" x14ac:dyDescent="0.2">
      <c r="A12" s="23">
        <v>5</v>
      </c>
      <c r="B12" s="23" t="s">
        <v>39</v>
      </c>
      <c r="C12" s="23"/>
      <c r="D12" s="23">
        <v>6121</v>
      </c>
      <c r="E12" s="23">
        <v>61</v>
      </c>
      <c r="F12" s="23">
        <v>10</v>
      </c>
      <c r="G12" s="103" t="s">
        <v>146</v>
      </c>
      <c r="H12" s="24" t="s">
        <v>167</v>
      </c>
      <c r="I12" s="25" t="s">
        <v>165</v>
      </c>
      <c r="J12" s="23"/>
      <c r="K12" s="23" t="s">
        <v>135</v>
      </c>
      <c r="L12" s="104">
        <v>1200</v>
      </c>
      <c r="M12" s="105">
        <v>2018</v>
      </c>
      <c r="N12" s="26">
        <v>0</v>
      </c>
      <c r="O12" s="107">
        <f t="shared" si="1"/>
        <v>1200</v>
      </c>
      <c r="P12" s="26">
        <v>0</v>
      </c>
      <c r="Q12" s="26">
        <v>1200</v>
      </c>
      <c r="R12" s="26">
        <v>0</v>
      </c>
      <c r="S12" s="30" t="s">
        <v>592</v>
      </c>
    </row>
    <row r="13" spans="1:20" s="108" customFormat="1" ht="67.5" customHeight="1" x14ac:dyDescent="0.2">
      <c r="A13" s="23">
        <v>6</v>
      </c>
      <c r="B13" s="23" t="s">
        <v>53</v>
      </c>
      <c r="C13" s="23"/>
      <c r="D13" s="23">
        <v>6121</v>
      </c>
      <c r="E13" s="23">
        <v>61</v>
      </c>
      <c r="F13" s="23">
        <v>10</v>
      </c>
      <c r="G13" s="103">
        <v>60001100708</v>
      </c>
      <c r="H13" s="24" t="s">
        <v>176</v>
      </c>
      <c r="I13" s="25" t="s">
        <v>174</v>
      </c>
      <c r="J13" s="23" t="s">
        <v>129</v>
      </c>
      <c r="K13" s="23" t="s">
        <v>32</v>
      </c>
      <c r="L13" s="104">
        <v>7000</v>
      </c>
      <c r="M13" s="105">
        <v>2018</v>
      </c>
      <c r="N13" s="26">
        <v>0</v>
      </c>
      <c r="O13" s="107">
        <f t="shared" si="1"/>
        <v>7000</v>
      </c>
      <c r="P13" s="26">
        <v>0</v>
      </c>
      <c r="Q13" s="26">
        <v>7000</v>
      </c>
      <c r="R13" s="26">
        <v>0</v>
      </c>
      <c r="S13" s="30" t="s">
        <v>592</v>
      </c>
    </row>
    <row r="14" spans="1:20" s="108" customFormat="1" ht="94.5" x14ac:dyDescent="0.2">
      <c r="A14" s="23">
        <v>7</v>
      </c>
      <c r="B14" s="23" t="s">
        <v>39</v>
      </c>
      <c r="C14" s="23"/>
      <c r="D14" s="23">
        <v>6121</v>
      </c>
      <c r="E14" s="23">
        <v>61</v>
      </c>
      <c r="F14" s="23">
        <v>10</v>
      </c>
      <c r="G14" s="103" t="s">
        <v>146</v>
      </c>
      <c r="H14" s="24" t="s">
        <v>181</v>
      </c>
      <c r="I14" s="25" t="s">
        <v>179</v>
      </c>
      <c r="J14" s="23" t="s">
        <v>129</v>
      </c>
      <c r="K14" s="23" t="s">
        <v>32</v>
      </c>
      <c r="L14" s="104">
        <v>300</v>
      </c>
      <c r="M14" s="105">
        <v>2018</v>
      </c>
      <c r="N14" s="26">
        <v>0</v>
      </c>
      <c r="O14" s="107">
        <f t="shared" si="1"/>
        <v>300</v>
      </c>
      <c r="P14" s="26">
        <v>0</v>
      </c>
      <c r="Q14" s="26">
        <v>300</v>
      </c>
      <c r="R14" s="26">
        <v>0</v>
      </c>
      <c r="S14" s="30" t="s">
        <v>592</v>
      </c>
    </row>
    <row r="15" spans="1:20" s="108" customFormat="1" ht="67.5" customHeight="1" x14ac:dyDescent="0.2">
      <c r="A15" s="23">
        <v>8</v>
      </c>
      <c r="B15" s="23" t="s">
        <v>39</v>
      </c>
      <c r="C15" s="23"/>
      <c r="D15" s="23">
        <v>5171</v>
      </c>
      <c r="E15" s="23">
        <v>51</v>
      </c>
      <c r="F15" s="23">
        <v>10</v>
      </c>
      <c r="G15" s="103" t="s">
        <v>146</v>
      </c>
      <c r="H15" s="24" t="s">
        <v>189</v>
      </c>
      <c r="I15" s="25" t="s">
        <v>184</v>
      </c>
      <c r="J15" s="23"/>
      <c r="K15" s="23" t="s">
        <v>32</v>
      </c>
      <c r="L15" s="104">
        <v>2000</v>
      </c>
      <c r="M15" s="153" t="s">
        <v>151</v>
      </c>
      <c r="N15" s="26">
        <v>0</v>
      </c>
      <c r="O15" s="107">
        <f t="shared" si="1"/>
        <v>700</v>
      </c>
      <c r="P15" s="26">
        <v>0</v>
      </c>
      <c r="Q15" s="26">
        <v>700</v>
      </c>
      <c r="R15" s="26">
        <f>L15-Q15</f>
        <v>1300</v>
      </c>
      <c r="S15" s="30" t="s">
        <v>592</v>
      </c>
    </row>
    <row r="16" spans="1:20" s="108" customFormat="1" ht="67.5" customHeight="1" x14ac:dyDescent="0.2">
      <c r="A16" s="23">
        <v>9</v>
      </c>
      <c r="B16" s="23" t="s">
        <v>46</v>
      </c>
      <c r="C16" s="23"/>
      <c r="D16" s="23">
        <v>5171</v>
      </c>
      <c r="E16" s="23">
        <v>51</v>
      </c>
      <c r="F16" s="23">
        <v>10</v>
      </c>
      <c r="G16" s="103" t="s">
        <v>146</v>
      </c>
      <c r="H16" s="24" t="s">
        <v>190</v>
      </c>
      <c r="I16" s="25" t="s">
        <v>185</v>
      </c>
      <c r="J16" s="23" t="s">
        <v>129</v>
      </c>
      <c r="K16" s="23" t="s">
        <v>32</v>
      </c>
      <c r="L16" s="104">
        <v>2285</v>
      </c>
      <c r="M16" s="105">
        <v>2018</v>
      </c>
      <c r="N16" s="26">
        <v>0</v>
      </c>
      <c r="O16" s="107">
        <f t="shared" si="1"/>
        <v>2285</v>
      </c>
      <c r="P16" s="26">
        <v>0</v>
      </c>
      <c r="Q16" s="26">
        <v>2285</v>
      </c>
      <c r="R16" s="26">
        <v>0</v>
      </c>
      <c r="S16" s="30" t="s">
        <v>592</v>
      </c>
    </row>
    <row r="17" spans="1:19" s="108" customFormat="1" ht="67.5" customHeight="1" x14ac:dyDescent="0.2">
      <c r="A17" s="23">
        <v>10</v>
      </c>
      <c r="B17" s="23" t="s">
        <v>39</v>
      </c>
      <c r="C17" s="23"/>
      <c r="D17" s="23">
        <v>6121</v>
      </c>
      <c r="E17" s="23">
        <v>61</v>
      </c>
      <c r="F17" s="23">
        <v>10</v>
      </c>
      <c r="G17" s="103" t="s">
        <v>146</v>
      </c>
      <c r="H17" s="24" t="s">
        <v>200</v>
      </c>
      <c r="I17" s="25" t="s">
        <v>195</v>
      </c>
      <c r="J17" s="23" t="s">
        <v>129</v>
      </c>
      <c r="K17" s="23" t="s">
        <v>32</v>
      </c>
      <c r="L17" s="104">
        <v>2500</v>
      </c>
      <c r="M17" s="105">
        <v>2018</v>
      </c>
      <c r="N17" s="26">
        <v>0</v>
      </c>
      <c r="O17" s="107">
        <f t="shared" si="1"/>
        <v>2500</v>
      </c>
      <c r="P17" s="26">
        <v>0</v>
      </c>
      <c r="Q17" s="26">
        <v>2500</v>
      </c>
      <c r="R17" s="26">
        <v>0</v>
      </c>
      <c r="S17" s="30" t="s">
        <v>592</v>
      </c>
    </row>
    <row r="18" spans="1:19" s="108" customFormat="1" ht="67.5" customHeight="1" x14ac:dyDescent="0.2">
      <c r="A18" s="23">
        <v>11</v>
      </c>
      <c r="B18" s="23" t="s">
        <v>44</v>
      </c>
      <c r="C18" s="23"/>
      <c r="D18" s="23">
        <v>6121</v>
      </c>
      <c r="E18" s="23">
        <v>61</v>
      </c>
      <c r="F18" s="23">
        <v>10</v>
      </c>
      <c r="G18" s="103" t="s">
        <v>146</v>
      </c>
      <c r="H18" s="24" t="s">
        <v>203</v>
      </c>
      <c r="I18" s="25" t="s">
        <v>202</v>
      </c>
      <c r="J18" s="23" t="s">
        <v>129</v>
      </c>
      <c r="K18" s="23" t="s">
        <v>32</v>
      </c>
      <c r="L18" s="104">
        <v>1500</v>
      </c>
      <c r="M18" s="105">
        <v>2018</v>
      </c>
      <c r="N18" s="26">
        <v>0</v>
      </c>
      <c r="O18" s="107">
        <f t="shared" si="1"/>
        <v>1500</v>
      </c>
      <c r="P18" s="26">
        <v>0</v>
      </c>
      <c r="Q18" s="26">
        <v>1500</v>
      </c>
      <c r="R18" s="26">
        <v>0</v>
      </c>
      <c r="S18" s="30" t="s">
        <v>592</v>
      </c>
    </row>
    <row r="19" spans="1:19" s="108" customFormat="1" ht="94.5" x14ac:dyDescent="0.2">
      <c r="A19" s="23">
        <v>12</v>
      </c>
      <c r="B19" s="23" t="s">
        <v>44</v>
      </c>
      <c r="C19" s="23"/>
      <c r="D19" s="23">
        <v>6121</v>
      </c>
      <c r="E19" s="23">
        <v>61</v>
      </c>
      <c r="F19" s="23">
        <v>10</v>
      </c>
      <c r="G19" s="103" t="s">
        <v>146</v>
      </c>
      <c r="H19" s="24" t="s">
        <v>207</v>
      </c>
      <c r="I19" s="25" t="s">
        <v>204</v>
      </c>
      <c r="J19" s="23" t="s">
        <v>129</v>
      </c>
      <c r="K19" s="23" t="s">
        <v>32</v>
      </c>
      <c r="L19" s="104">
        <v>11667</v>
      </c>
      <c r="M19" s="105">
        <v>2018</v>
      </c>
      <c r="N19" s="26">
        <v>0</v>
      </c>
      <c r="O19" s="107">
        <f t="shared" si="1"/>
        <v>11667</v>
      </c>
      <c r="P19" s="26">
        <v>0</v>
      </c>
      <c r="Q19" s="26">
        <v>11667</v>
      </c>
      <c r="R19" s="26">
        <v>0</v>
      </c>
      <c r="S19" s="30" t="s">
        <v>592</v>
      </c>
    </row>
    <row r="20" spans="1:19" s="108" customFormat="1" ht="67.5" customHeight="1" x14ac:dyDescent="0.2">
      <c r="A20" s="23">
        <v>13</v>
      </c>
      <c r="B20" s="23" t="s">
        <v>44</v>
      </c>
      <c r="C20" s="23"/>
      <c r="D20" s="23">
        <v>6121</v>
      </c>
      <c r="E20" s="23">
        <v>61</v>
      </c>
      <c r="F20" s="23">
        <v>10</v>
      </c>
      <c r="G20" s="103" t="s">
        <v>146</v>
      </c>
      <c r="H20" s="24" t="s">
        <v>208</v>
      </c>
      <c r="I20" s="25" t="s">
        <v>205</v>
      </c>
      <c r="J20" s="23" t="s">
        <v>129</v>
      </c>
      <c r="K20" s="23" t="s">
        <v>32</v>
      </c>
      <c r="L20" s="104">
        <v>5200</v>
      </c>
      <c r="M20" s="105">
        <v>2018</v>
      </c>
      <c r="N20" s="26">
        <v>0</v>
      </c>
      <c r="O20" s="107">
        <f t="shared" si="1"/>
        <v>5200</v>
      </c>
      <c r="P20" s="26">
        <v>0</v>
      </c>
      <c r="Q20" s="26">
        <v>5200</v>
      </c>
      <c r="R20" s="26">
        <v>0</v>
      </c>
      <c r="S20" s="30" t="s">
        <v>592</v>
      </c>
    </row>
    <row r="21" spans="1:19" s="108" customFormat="1" ht="67.5" customHeight="1" x14ac:dyDescent="0.2">
      <c r="A21" s="23">
        <v>14</v>
      </c>
      <c r="B21" s="23" t="s">
        <v>44</v>
      </c>
      <c r="C21" s="23"/>
      <c r="D21" s="23">
        <v>6121</v>
      </c>
      <c r="E21" s="23">
        <v>61</v>
      </c>
      <c r="F21" s="23">
        <v>10</v>
      </c>
      <c r="G21" s="103" t="s">
        <v>146</v>
      </c>
      <c r="H21" s="24" t="s">
        <v>210</v>
      </c>
      <c r="I21" s="25" t="s">
        <v>215</v>
      </c>
      <c r="J21" s="23" t="s">
        <v>129</v>
      </c>
      <c r="K21" s="23" t="s">
        <v>32</v>
      </c>
      <c r="L21" s="104">
        <v>3500</v>
      </c>
      <c r="M21" s="105">
        <v>2018</v>
      </c>
      <c r="N21" s="26">
        <v>0</v>
      </c>
      <c r="O21" s="107">
        <f t="shared" si="1"/>
        <v>3500</v>
      </c>
      <c r="P21" s="26">
        <v>0</v>
      </c>
      <c r="Q21" s="26">
        <v>3500</v>
      </c>
      <c r="R21" s="26">
        <v>0</v>
      </c>
      <c r="S21" s="30" t="s">
        <v>592</v>
      </c>
    </row>
    <row r="22" spans="1:19" s="108" customFormat="1" ht="67.5" customHeight="1" x14ac:dyDescent="0.2">
      <c r="A22" s="23">
        <v>15</v>
      </c>
      <c r="B22" s="23" t="s">
        <v>44</v>
      </c>
      <c r="C22" s="23"/>
      <c r="D22" s="23">
        <v>6121</v>
      </c>
      <c r="E22" s="23">
        <v>61</v>
      </c>
      <c r="F22" s="23">
        <v>10</v>
      </c>
      <c r="G22" s="103" t="s">
        <v>146</v>
      </c>
      <c r="H22" s="24" t="s">
        <v>211</v>
      </c>
      <c r="I22" s="25" t="s">
        <v>216</v>
      </c>
      <c r="J22" s="23" t="s">
        <v>129</v>
      </c>
      <c r="K22" s="23" t="s">
        <v>32</v>
      </c>
      <c r="L22" s="104">
        <v>3000</v>
      </c>
      <c r="M22" s="105">
        <v>2018</v>
      </c>
      <c r="N22" s="26">
        <v>0</v>
      </c>
      <c r="O22" s="107">
        <f t="shared" si="1"/>
        <v>3000</v>
      </c>
      <c r="P22" s="26">
        <v>0</v>
      </c>
      <c r="Q22" s="26">
        <v>3000</v>
      </c>
      <c r="R22" s="26">
        <v>0</v>
      </c>
      <c r="S22" s="30" t="s">
        <v>592</v>
      </c>
    </row>
    <row r="23" spans="1:19" s="108" customFormat="1" ht="67.5" customHeight="1" x14ac:dyDescent="0.2">
      <c r="A23" s="23">
        <v>16</v>
      </c>
      <c r="B23" s="23" t="s">
        <v>39</v>
      </c>
      <c r="C23" s="23"/>
      <c r="D23" s="23">
        <v>6121</v>
      </c>
      <c r="E23" s="23">
        <v>61</v>
      </c>
      <c r="F23" s="23">
        <v>10</v>
      </c>
      <c r="G23" s="103" t="s">
        <v>146</v>
      </c>
      <c r="H23" s="24" t="s">
        <v>214</v>
      </c>
      <c r="I23" s="25" t="s">
        <v>218</v>
      </c>
      <c r="J23" s="23" t="s">
        <v>129</v>
      </c>
      <c r="K23" s="23" t="s">
        <v>32</v>
      </c>
      <c r="L23" s="104">
        <v>817</v>
      </c>
      <c r="M23" s="105">
        <v>2018</v>
      </c>
      <c r="N23" s="26">
        <v>0</v>
      </c>
      <c r="O23" s="107">
        <f t="shared" si="1"/>
        <v>817</v>
      </c>
      <c r="P23" s="26">
        <v>0</v>
      </c>
      <c r="Q23" s="26">
        <v>817</v>
      </c>
      <c r="R23" s="26">
        <v>0</v>
      </c>
      <c r="S23" s="30" t="s">
        <v>592</v>
      </c>
    </row>
    <row r="24" spans="1:19" s="108" customFormat="1" ht="127.5" x14ac:dyDescent="0.2">
      <c r="A24" s="23">
        <v>17</v>
      </c>
      <c r="B24" s="23" t="s">
        <v>39</v>
      </c>
      <c r="C24" s="23"/>
      <c r="D24" s="23">
        <v>6121</v>
      </c>
      <c r="E24" s="23">
        <v>61</v>
      </c>
      <c r="F24" s="23">
        <v>10</v>
      </c>
      <c r="G24" s="103" t="s">
        <v>146</v>
      </c>
      <c r="H24" s="24" t="s">
        <v>234</v>
      </c>
      <c r="I24" s="25" t="s">
        <v>585</v>
      </c>
      <c r="J24" s="23" t="s">
        <v>129</v>
      </c>
      <c r="K24" s="23" t="s">
        <v>32</v>
      </c>
      <c r="L24" s="104">
        <v>1500</v>
      </c>
      <c r="M24" s="105">
        <v>2018</v>
      </c>
      <c r="N24" s="26">
        <v>0</v>
      </c>
      <c r="O24" s="107">
        <f t="shared" si="1"/>
        <v>1500</v>
      </c>
      <c r="P24" s="26">
        <v>0</v>
      </c>
      <c r="Q24" s="26">
        <v>1500</v>
      </c>
      <c r="R24" s="26">
        <v>0</v>
      </c>
      <c r="S24" s="30" t="s">
        <v>592</v>
      </c>
    </row>
    <row r="25" spans="1:19" s="108" customFormat="1" ht="78.75" x14ac:dyDescent="0.2">
      <c r="A25" s="23">
        <v>18</v>
      </c>
      <c r="B25" s="23" t="s">
        <v>53</v>
      </c>
      <c r="C25" s="23"/>
      <c r="D25" s="23">
        <v>5171</v>
      </c>
      <c r="E25" s="23">
        <v>51</v>
      </c>
      <c r="F25" s="23">
        <v>10</v>
      </c>
      <c r="G25" s="103" t="s">
        <v>146</v>
      </c>
      <c r="H25" s="24" t="s">
        <v>237</v>
      </c>
      <c r="I25" s="25" t="s">
        <v>228</v>
      </c>
      <c r="J25" s="23" t="s">
        <v>129</v>
      </c>
      <c r="K25" s="23" t="s">
        <v>32</v>
      </c>
      <c r="L25" s="104">
        <v>1300</v>
      </c>
      <c r="M25" s="105">
        <v>2018</v>
      </c>
      <c r="N25" s="26">
        <v>0</v>
      </c>
      <c r="O25" s="107">
        <f t="shared" si="1"/>
        <v>1300</v>
      </c>
      <c r="P25" s="26">
        <v>0</v>
      </c>
      <c r="Q25" s="26">
        <v>1300</v>
      </c>
      <c r="R25" s="26">
        <v>0</v>
      </c>
      <c r="S25" s="30" t="s">
        <v>592</v>
      </c>
    </row>
    <row r="26" spans="1:19" s="108" customFormat="1" ht="76.5" x14ac:dyDescent="0.2">
      <c r="A26" s="23">
        <v>19</v>
      </c>
      <c r="B26" s="23" t="s">
        <v>53</v>
      </c>
      <c r="C26" s="23"/>
      <c r="D26" s="23">
        <v>6121</v>
      </c>
      <c r="E26" s="23">
        <v>61</v>
      </c>
      <c r="F26" s="23">
        <v>10</v>
      </c>
      <c r="G26" s="103" t="s">
        <v>146</v>
      </c>
      <c r="H26" s="24" t="s">
        <v>161</v>
      </c>
      <c r="I26" s="25" t="s">
        <v>158</v>
      </c>
      <c r="J26" s="23"/>
      <c r="K26" s="23" t="s">
        <v>129</v>
      </c>
      <c r="L26" s="104">
        <v>1800</v>
      </c>
      <c r="M26" s="153" t="s">
        <v>151</v>
      </c>
      <c r="N26" s="26">
        <v>0</v>
      </c>
      <c r="O26" s="107">
        <f t="shared" si="1"/>
        <v>150</v>
      </c>
      <c r="P26" s="26">
        <v>0</v>
      </c>
      <c r="Q26" s="26">
        <v>150</v>
      </c>
      <c r="R26" s="26">
        <f t="shared" ref="R26:R32" si="2">L26-O26</f>
        <v>1650</v>
      </c>
      <c r="S26" s="30" t="s">
        <v>592</v>
      </c>
    </row>
    <row r="27" spans="1:19" s="108" customFormat="1" ht="67.5" customHeight="1" x14ac:dyDescent="0.2">
      <c r="A27" s="23">
        <v>20</v>
      </c>
      <c r="B27" s="23" t="s">
        <v>44</v>
      </c>
      <c r="C27" s="23"/>
      <c r="D27" s="23">
        <v>6121</v>
      </c>
      <c r="E27" s="23">
        <v>61</v>
      </c>
      <c r="F27" s="23">
        <v>10</v>
      </c>
      <c r="G27" s="103" t="s">
        <v>146</v>
      </c>
      <c r="H27" s="24" t="s">
        <v>163</v>
      </c>
      <c r="I27" s="25" t="s">
        <v>164</v>
      </c>
      <c r="J27" s="23"/>
      <c r="K27" s="23" t="s">
        <v>129</v>
      </c>
      <c r="L27" s="104">
        <v>5500</v>
      </c>
      <c r="M27" s="153" t="s">
        <v>151</v>
      </c>
      <c r="N27" s="26">
        <v>0</v>
      </c>
      <c r="O27" s="107">
        <f t="shared" si="1"/>
        <v>500</v>
      </c>
      <c r="P27" s="26">
        <v>0</v>
      </c>
      <c r="Q27" s="26">
        <v>500</v>
      </c>
      <c r="R27" s="26">
        <f t="shared" si="2"/>
        <v>5000</v>
      </c>
      <c r="S27" s="30" t="s">
        <v>592</v>
      </c>
    </row>
    <row r="28" spans="1:19" s="108" customFormat="1" ht="108.75" customHeight="1" x14ac:dyDescent="0.2">
      <c r="A28" s="23">
        <v>21</v>
      </c>
      <c r="B28" s="23" t="s">
        <v>46</v>
      </c>
      <c r="C28" s="23"/>
      <c r="D28" s="23">
        <v>6121</v>
      </c>
      <c r="E28" s="23">
        <v>61</v>
      </c>
      <c r="F28" s="23">
        <v>10</v>
      </c>
      <c r="G28" s="103" t="s">
        <v>146</v>
      </c>
      <c r="H28" s="24" t="s">
        <v>168</v>
      </c>
      <c r="I28" s="25" t="s">
        <v>166</v>
      </c>
      <c r="J28" s="23"/>
      <c r="K28" s="23" t="s">
        <v>129</v>
      </c>
      <c r="L28" s="104">
        <v>3000</v>
      </c>
      <c r="M28" s="153" t="s">
        <v>151</v>
      </c>
      <c r="N28" s="26">
        <v>0</v>
      </c>
      <c r="O28" s="107">
        <f t="shared" si="1"/>
        <v>300</v>
      </c>
      <c r="P28" s="26">
        <v>0</v>
      </c>
      <c r="Q28" s="26">
        <v>300</v>
      </c>
      <c r="R28" s="26">
        <f t="shared" si="2"/>
        <v>2700</v>
      </c>
      <c r="S28" s="30" t="s">
        <v>647</v>
      </c>
    </row>
    <row r="29" spans="1:19" s="108" customFormat="1" ht="67.5" customHeight="1" x14ac:dyDescent="0.2">
      <c r="A29" s="23">
        <v>22</v>
      </c>
      <c r="B29" s="23" t="s">
        <v>39</v>
      </c>
      <c r="C29" s="23"/>
      <c r="D29" s="23">
        <v>5171</v>
      </c>
      <c r="E29" s="23">
        <v>51</v>
      </c>
      <c r="F29" s="23">
        <v>10</v>
      </c>
      <c r="G29" s="103" t="s">
        <v>146</v>
      </c>
      <c r="H29" s="24" t="s">
        <v>171</v>
      </c>
      <c r="I29" s="25" t="s">
        <v>169</v>
      </c>
      <c r="J29" s="23"/>
      <c r="K29" s="23" t="s">
        <v>129</v>
      </c>
      <c r="L29" s="104">
        <v>3450</v>
      </c>
      <c r="M29" s="153" t="s">
        <v>151</v>
      </c>
      <c r="N29" s="26">
        <v>0</v>
      </c>
      <c r="O29" s="107">
        <f t="shared" si="1"/>
        <v>400</v>
      </c>
      <c r="P29" s="26">
        <v>0</v>
      </c>
      <c r="Q29" s="26">
        <v>400</v>
      </c>
      <c r="R29" s="26">
        <f t="shared" si="2"/>
        <v>3050</v>
      </c>
      <c r="S29" s="30" t="s">
        <v>648</v>
      </c>
    </row>
    <row r="30" spans="1:19" s="108" customFormat="1" ht="126" x14ac:dyDescent="0.2">
      <c r="A30" s="23">
        <v>23</v>
      </c>
      <c r="B30" s="23" t="s">
        <v>46</v>
      </c>
      <c r="C30" s="23"/>
      <c r="D30" s="23">
        <v>6121</v>
      </c>
      <c r="E30" s="23">
        <v>61</v>
      </c>
      <c r="F30" s="23">
        <v>10</v>
      </c>
      <c r="G30" s="103" t="s">
        <v>146</v>
      </c>
      <c r="H30" s="24" t="s">
        <v>173</v>
      </c>
      <c r="I30" s="25" t="s">
        <v>170</v>
      </c>
      <c r="J30" s="23"/>
      <c r="K30" s="23" t="s">
        <v>129</v>
      </c>
      <c r="L30" s="104">
        <v>3700</v>
      </c>
      <c r="M30" s="153" t="s">
        <v>151</v>
      </c>
      <c r="N30" s="26">
        <v>0</v>
      </c>
      <c r="O30" s="107">
        <f t="shared" si="1"/>
        <v>200</v>
      </c>
      <c r="P30" s="26">
        <v>0</v>
      </c>
      <c r="Q30" s="26">
        <v>200</v>
      </c>
      <c r="R30" s="26">
        <f t="shared" si="2"/>
        <v>3500</v>
      </c>
      <c r="S30" s="30" t="s">
        <v>649</v>
      </c>
    </row>
    <row r="31" spans="1:19" s="108" customFormat="1" ht="75" x14ac:dyDescent="0.2">
      <c r="A31" s="23">
        <v>24</v>
      </c>
      <c r="B31" s="23" t="s">
        <v>44</v>
      </c>
      <c r="C31" s="23"/>
      <c r="D31" s="23">
        <v>6121</v>
      </c>
      <c r="E31" s="23">
        <v>61</v>
      </c>
      <c r="F31" s="23">
        <v>10</v>
      </c>
      <c r="G31" s="103" t="s">
        <v>146</v>
      </c>
      <c r="H31" s="24" t="s">
        <v>178</v>
      </c>
      <c r="I31" s="25" t="s">
        <v>175</v>
      </c>
      <c r="J31" s="23"/>
      <c r="K31" s="23" t="s">
        <v>129</v>
      </c>
      <c r="L31" s="104">
        <v>4250</v>
      </c>
      <c r="M31" s="153" t="s">
        <v>151</v>
      </c>
      <c r="N31" s="26">
        <v>0</v>
      </c>
      <c r="O31" s="107">
        <f t="shared" si="1"/>
        <v>250</v>
      </c>
      <c r="P31" s="26">
        <v>0</v>
      </c>
      <c r="Q31" s="26">
        <v>250</v>
      </c>
      <c r="R31" s="26">
        <f t="shared" si="2"/>
        <v>4000</v>
      </c>
      <c r="S31" s="30" t="s">
        <v>650</v>
      </c>
    </row>
    <row r="32" spans="1:19" s="108" customFormat="1" ht="67.5" customHeight="1" x14ac:dyDescent="0.2">
      <c r="A32" s="23">
        <v>25</v>
      </c>
      <c r="B32" s="23" t="s">
        <v>53</v>
      </c>
      <c r="C32" s="23"/>
      <c r="D32" s="23">
        <v>5171</v>
      </c>
      <c r="E32" s="23">
        <v>51</v>
      </c>
      <c r="F32" s="23">
        <v>10</v>
      </c>
      <c r="G32" s="103" t="s">
        <v>146</v>
      </c>
      <c r="H32" s="24" t="s">
        <v>182</v>
      </c>
      <c r="I32" s="25" t="s">
        <v>180</v>
      </c>
      <c r="J32" s="23"/>
      <c r="K32" s="23" t="s">
        <v>129</v>
      </c>
      <c r="L32" s="104">
        <v>2945</v>
      </c>
      <c r="M32" s="153" t="s">
        <v>151</v>
      </c>
      <c r="N32" s="26">
        <v>0</v>
      </c>
      <c r="O32" s="107">
        <f t="shared" si="1"/>
        <v>500</v>
      </c>
      <c r="P32" s="26">
        <v>0</v>
      </c>
      <c r="Q32" s="26">
        <v>500</v>
      </c>
      <c r="R32" s="26">
        <f t="shared" si="2"/>
        <v>2445</v>
      </c>
      <c r="S32" s="30" t="s">
        <v>651</v>
      </c>
    </row>
    <row r="33" spans="1:19" s="108" customFormat="1" ht="67.5" customHeight="1" x14ac:dyDescent="0.2">
      <c r="A33" s="23">
        <v>26</v>
      </c>
      <c r="B33" s="23" t="s">
        <v>44</v>
      </c>
      <c r="C33" s="23"/>
      <c r="D33" s="23">
        <v>6121</v>
      </c>
      <c r="E33" s="23">
        <v>61</v>
      </c>
      <c r="F33" s="23">
        <v>10</v>
      </c>
      <c r="G33" s="103" t="s">
        <v>146</v>
      </c>
      <c r="H33" s="24" t="s">
        <v>188</v>
      </c>
      <c r="I33" s="25" t="s">
        <v>183</v>
      </c>
      <c r="J33" s="23"/>
      <c r="K33" s="23" t="s">
        <v>129</v>
      </c>
      <c r="L33" s="104">
        <v>300</v>
      </c>
      <c r="M33" s="105">
        <v>2018</v>
      </c>
      <c r="N33" s="26">
        <v>0</v>
      </c>
      <c r="O33" s="107">
        <f t="shared" si="1"/>
        <v>300</v>
      </c>
      <c r="P33" s="26">
        <v>0</v>
      </c>
      <c r="Q33" s="26">
        <v>300</v>
      </c>
      <c r="R33" s="26">
        <v>0</v>
      </c>
      <c r="S33" s="30" t="s">
        <v>592</v>
      </c>
    </row>
    <row r="34" spans="1:19" s="108" customFormat="1" ht="67.5" customHeight="1" x14ac:dyDescent="0.2">
      <c r="A34" s="23">
        <v>27</v>
      </c>
      <c r="B34" s="23" t="s">
        <v>53</v>
      </c>
      <c r="C34" s="23"/>
      <c r="D34" s="23">
        <v>6121</v>
      </c>
      <c r="E34" s="23">
        <v>61</v>
      </c>
      <c r="F34" s="23">
        <v>10</v>
      </c>
      <c r="G34" s="103" t="s">
        <v>146</v>
      </c>
      <c r="H34" s="24" t="s">
        <v>191</v>
      </c>
      <c r="I34" s="25" t="s">
        <v>186</v>
      </c>
      <c r="J34" s="23"/>
      <c r="K34" s="23" t="s">
        <v>129</v>
      </c>
      <c r="L34" s="104">
        <v>2000</v>
      </c>
      <c r="M34" s="153" t="s">
        <v>151</v>
      </c>
      <c r="N34" s="26">
        <v>0</v>
      </c>
      <c r="O34" s="107">
        <f t="shared" si="1"/>
        <v>400</v>
      </c>
      <c r="P34" s="26">
        <v>0</v>
      </c>
      <c r="Q34" s="26">
        <v>400</v>
      </c>
      <c r="R34" s="26">
        <f t="shared" ref="R34:R48" si="3">L34-O34</f>
        <v>1600</v>
      </c>
      <c r="S34" s="30" t="s">
        <v>652</v>
      </c>
    </row>
    <row r="35" spans="1:19" s="108" customFormat="1" ht="60" x14ac:dyDescent="0.2">
      <c r="A35" s="23">
        <v>28</v>
      </c>
      <c r="B35" s="23" t="s">
        <v>39</v>
      </c>
      <c r="C35" s="23"/>
      <c r="D35" s="23">
        <v>6121</v>
      </c>
      <c r="E35" s="23">
        <v>61</v>
      </c>
      <c r="F35" s="23">
        <v>10</v>
      </c>
      <c r="G35" s="103" t="s">
        <v>146</v>
      </c>
      <c r="H35" s="24" t="s">
        <v>197</v>
      </c>
      <c r="I35" s="25" t="s">
        <v>192</v>
      </c>
      <c r="J35" s="23"/>
      <c r="K35" s="23" t="s">
        <v>129</v>
      </c>
      <c r="L35" s="104">
        <v>3000</v>
      </c>
      <c r="M35" s="153" t="s">
        <v>151</v>
      </c>
      <c r="N35" s="26">
        <v>0</v>
      </c>
      <c r="O35" s="107">
        <f t="shared" si="1"/>
        <v>300</v>
      </c>
      <c r="P35" s="26">
        <v>0</v>
      </c>
      <c r="Q35" s="26">
        <v>300</v>
      </c>
      <c r="R35" s="26">
        <f t="shared" si="3"/>
        <v>2700</v>
      </c>
      <c r="S35" s="30" t="s">
        <v>653</v>
      </c>
    </row>
    <row r="36" spans="1:19" s="108" customFormat="1" ht="60" x14ac:dyDescent="0.2">
      <c r="A36" s="23">
        <v>29</v>
      </c>
      <c r="B36" s="23" t="s">
        <v>39</v>
      </c>
      <c r="C36" s="23"/>
      <c r="D36" s="23">
        <v>6121</v>
      </c>
      <c r="E36" s="23">
        <v>61</v>
      </c>
      <c r="F36" s="23">
        <v>10</v>
      </c>
      <c r="G36" s="103" t="s">
        <v>146</v>
      </c>
      <c r="H36" s="24" t="s">
        <v>198</v>
      </c>
      <c r="I36" s="25" t="s">
        <v>193</v>
      </c>
      <c r="J36" s="23"/>
      <c r="K36" s="23" t="s">
        <v>129</v>
      </c>
      <c r="L36" s="104">
        <v>5000</v>
      </c>
      <c r="M36" s="153" t="s">
        <v>151</v>
      </c>
      <c r="N36" s="26">
        <v>0</v>
      </c>
      <c r="O36" s="107">
        <f t="shared" si="1"/>
        <v>200</v>
      </c>
      <c r="P36" s="26">
        <v>0</v>
      </c>
      <c r="Q36" s="26">
        <v>200</v>
      </c>
      <c r="R36" s="26">
        <f t="shared" si="3"/>
        <v>4800</v>
      </c>
      <c r="S36" s="30" t="s">
        <v>654</v>
      </c>
    </row>
    <row r="37" spans="1:19" s="108" customFormat="1" ht="67.5" customHeight="1" x14ac:dyDescent="0.2">
      <c r="A37" s="23">
        <v>30</v>
      </c>
      <c r="B37" s="23" t="s">
        <v>39</v>
      </c>
      <c r="C37" s="23"/>
      <c r="D37" s="23">
        <v>6121</v>
      </c>
      <c r="E37" s="23">
        <v>61</v>
      </c>
      <c r="F37" s="23">
        <v>10</v>
      </c>
      <c r="G37" s="103" t="s">
        <v>146</v>
      </c>
      <c r="H37" s="24" t="s">
        <v>199</v>
      </c>
      <c r="I37" s="25" t="s">
        <v>194</v>
      </c>
      <c r="J37" s="23"/>
      <c r="K37" s="23" t="s">
        <v>129</v>
      </c>
      <c r="L37" s="104">
        <v>1200</v>
      </c>
      <c r="M37" s="153" t="s">
        <v>151</v>
      </c>
      <c r="N37" s="26">
        <v>0</v>
      </c>
      <c r="O37" s="107">
        <f t="shared" si="1"/>
        <v>200</v>
      </c>
      <c r="P37" s="26">
        <v>0</v>
      </c>
      <c r="Q37" s="26">
        <v>200</v>
      </c>
      <c r="R37" s="26">
        <f t="shared" si="3"/>
        <v>1000</v>
      </c>
      <c r="S37" s="30" t="s">
        <v>655</v>
      </c>
    </row>
    <row r="38" spans="1:19" s="108" customFormat="1" ht="93.75" customHeight="1" x14ac:dyDescent="0.2">
      <c r="A38" s="23">
        <v>31</v>
      </c>
      <c r="B38" s="23" t="s">
        <v>44</v>
      </c>
      <c r="C38" s="23"/>
      <c r="D38" s="23">
        <v>6121</v>
      </c>
      <c r="E38" s="23">
        <v>61</v>
      </c>
      <c r="F38" s="23">
        <v>10</v>
      </c>
      <c r="G38" s="103" t="s">
        <v>146</v>
      </c>
      <c r="H38" s="24" t="s">
        <v>209</v>
      </c>
      <c r="I38" s="25" t="s">
        <v>206</v>
      </c>
      <c r="J38" s="23"/>
      <c r="K38" s="23" t="s">
        <v>129</v>
      </c>
      <c r="L38" s="104">
        <v>3800</v>
      </c>
      <c r="M38" s="153" t="s">
        <v>151</v>
      </c>
      <c r="N38" s="26">
        <v>0</v>
      </c>
      <c r="O38" s="107">
        <f t="shared" si="1"/>
        <v>300</v>
      </c>
      <c r="P38" s="26">
        <v>0</v>
      </c>
      <c r="Q38" s="26">
        <v>300</v>
      </c>
      <c r="R38" s="26">
        <f t="shared" si="3"/>
        <v>3500</v>
      </c>
      <c r="S38" s="30" t="s">
        <v>592</v>
      </c>
    </row>
    <row r="39" spans="1:19" s="108" customFormat="1" ht="67.5" customHeight="1" x14ac:dyDescent="0.2">
      <c r="A39" s="23">
        <v>32</v>
      </c>
      <c r="B39" s="23" t="s">
        <v>53</v>
      </c>
      <c r="C39" s="23"/>
      <c r="D39" s="23">
        <v>6121</v>
      </c>
      <c r="E39" s="23">
        <v>61</v>
      </c>
      <c r="F39" s="23">
        <v>10</v>
      </c>
      <c r="G39" s="103" t="s">
        <v>146</v>
      </c>
      <c r="H39" s="24" t="s">
        <v>213</v>
      </c>
      <c r="I39" s="25" t="s">
        <v>217</v>
      </c>
      <c r="J39" s="23"/>
      <c r="K39" s="23" t="s">
        <v>129</v>
      </c>
      <c r="L39" s="104">
        <v>3500</v>
      </c>
      <c r="M39" s="105">
        <v>2018</v>
      </c>
      <c r="N39" s="26">
        <v>0</v>
      </c>
      <c r="O39" s="107">
        <f t="shared" si="1"/>
        <v>200</v>
      </c>
      <c r="P39" s="26">
        <v>0</v>
      </c>
      <c r="Q39" s="26">
        <v>200</v>
      </c>
      <c r="R39" s="26">
        <f t="shared" si="3"/>
        <v>3300</v>
      </c>
      <c r="S39" s="30" t="s">
        <v>656</v>
      </c>
    </row>
    <row r="40" spans="1:19" s="108" customFormat="1" ht="67.5" customHeight="1" x14ac:dyDescent="0.2">
      <c r="A40" s="23">
        <v>33</v>
      </c>
      <c r="B40" s="23" t="s">
        <v>44</v>
      </c>
      <c r="C40" s="23"/>
      <c r="D40" s="23">
        <v>6121</v>
      </c>
      <c r="E40" s="23">
        <v>61</v>
      </c>
      <c r="F40" s="23">
        <v>10</v>
      </c>
      <c r="G40" s="103" t="s">
        <v>146</v>
      </c>
      <c r="H40" s="24" t="s">
        <v>222</v>
      </c>
      <c r="I40" s="25" t="s">
        <v>219</v>
      </c>
      <c r="J40" s="23"/>
      <c r="K40" s="23" t="s">
        <v>129</v>
      </c>
      <c r="L40" s="104">
        <v>3000</v>
      </c>
      <c r="M40" s="153" t="s">
        <v>151</v>
      </c>
      <c r="N40" s="26">
        <v>0</v>
      </c>
      <c r="O40" s="107">
        <f t="shared" si="1"/>
        <v>250</v>
      </c>
      <c r="P40" s="26">
        <v>0</v>
      </c>
      <c r="Q40" s="26">
        <v>250</v>
      </c>
      <c r="R40" s="26">
        <f t="shared" si="3"/>
        <v>2750</v>
      </c>
      <c r="S40" s="30" t="s">
        <v>657</v>
      </c>
    </row>
    <row r="41" spans="1:19" s="108" customFormat="1" ht="67.5" customHeight="1" x14ac:dyDescent="0.2">
      <c r="A41" s="23">
        <v>34</v>
      </c>
      <c r="B41" s="23" t="s">
        <v>39</v>
      </c>
      <c r="C41" s="23"/>
      <c r="D41" s="23">
        <v>6121</v>
      </c>
      <c r="E41" s="23">
        <v>61</v>
      </c>
      <c r="F41" s="23">
        <v>10</v>
      </c>
      <c r="G41" s="103" t="s">
        <v>146</v>
      </c>
      <c r="H41" s="24" t="s">
        <v>224</v>
      </c>
      <c r="I41" s="25" t="s">
        <v>220</v>
      </c>
      <c r="J41" s="23"/>
      <c r="K41" s="23" t="s">
        <v>129</v>
      </c>
      <c r="L41" s="104">
        <v>2300</v>
      </c>
      <c r="M41" s="153" t="s">
        <v>151</v>
      </c>
      <c r="N41" s="26">
        <v>0</v>
      </c>
      <c r="O41" s="107">
        <f t="shared" si="1"/>
        <v>200</v>
      </c>
      <c r="P41" s="26">
        <v>0</v>
      </c>
      <c r="Q41" s="26">
        <v>200</v>
      </c>
      <c r="R41" s="26">
        <f t="shared" si="3"/>
        <v>2100</v>
      </c>
      <c r="S41" s="30" t="s">
        <v>658</v>
      </c>
    </row>
    <row r="42" spans="1:19" s="108" customFormat="1" ht="67.5" customHeight="1" x14ac:dyDescent="0.2">
      <c r="A42" s="23">
        <v>35</v>
      </c>
      <c r="B42" s="23" t="s">
        <v>39</v>
      </c>
      <c r="C42" s="23"/>
      <c r="D42" s="23">
        <v>6121</v>
      </c>
      <c r="E42" s="23">
        <v>61</v>
      </c>
      <c r="F42" s="23">
        <v>10</v>
      </c>
      <c r="G42" s="103" t="s">
        <v>146</v>
      </c>
      <c r="H42" s="24" t="s">
        <v>233</v>
      </c>
      <c r="I42" s="25" t="s">
        <v>225</v>
      </c>
      <c r="J42" s="23"/>
      <c r="K42" s="23" t="s">
        <v>129</v>
      </c>
      <c r="L42" s="104">
        <v>38000</v>
      </c>
      <c r="M42" s="153" t="s">
        <v>151</v>
      </c>
      <c r="N42" s="26">
        <v>0</v>
      </c>
      <c r="O42" s="107">
        <f t="shared" si="1"/>
        <v>1500</v>
      </c>
      <c r="P42" s="26">
        <v>0</v>
      </c>
      <c r="Q42" s="26">
        <v>1500</v>
      </c>
      <c r="R42" s="26">
        <f t="shared" si="3"/>
        <v>36500</v>
      </c>
      <c r="S42" s="30" t="s">
        <v>659</v>
      </c>
    </row>
    <row r="43" spans="1:19" s="108" customFormat="1" ht="67.5" customHeight="1" x14ac:dyDescent="0.2">
      <c r="A43" s="23">
        <v>36</v>
      </c>
      <c r="B43" s="23" t="s">
        <v>39</v>
      </c>
      <c r="C43" s="23"/>
      <c r="D43" s="23">
        <v>6121</v>
      </c>
      <c r="E43" s="23">
        <v>61</v>
      </c>
      <c r="F43" s="23">
        <v>10</v>
      </c>
      <c r="G43" s="103" t="s">
        <v>146</v>
      </c>
      <c r="H43" s="24" t="s">
        <v>235</v>
      </c>
      <c r="I43" s="25" t="s">
        <v>226</v>
      </c>
      <c r="J43" s="23"/>
      <c r="K43" s="23" t="s">
        <v>129</v>
      </c>
      <c r="L43" s="104">
        <v>10000</v>
      </c>
      <c r="M43" s="153" t="s">
        <v>151</v>
      </c>
      <c r="N43" s="26">
        <v>0</v>
      </c>
      <c r="O43" s="107">
        <f t="shared" si="1"/>
        <v>400</v>
      </c>
      <c r="P43" s="26">
        <v>0</v>
      </c>
      <c r="Q43" s="26">
        <v>400</v>
      </c>
      <c r="R43" s="26">
        <f t="shared" si="3"/>
        <v>9600</v>
      </c>
      <c r="S43" s="30" t="s">
        <v>660</v>
      </c>
    </row>
    <row r="44" spans="1:19" s="108" customFormat="1" ht="67.5" customHeight="1" x14ac:dyDescent="0.2">
      <c r="A44" s="23">
        <v>37</v>
      </c>
      <c r="B44" s="23" t="s">
        <v>44</v>
      </c>
      <c r="C44" s="23"/>
      <c r="D44" s="23">
        <v>6121</v>
      </c>
      <c r="E44" s="23">
        <v>61</v>
      </c>
      <c r="F44" s="23">
        <v>10</v>
      </c>
      <c r="G44" s="103" t="s">
        <v>146</v>
      </c>
      <c r="H44" s="24" t="s">
        <v>236</v>
      </c>
      <c r="I44" s="25" t="s">
        <v>227</v>
      </c>
      <c r="J44" s="23"/>
      <c r="K44" s="23" t="s">
        <v>129</v>
      </c>
      <c r="L44" s="104">
        <v>1615</v>
      </c>
      <c r="M44" s="153" t="s">
        <v>151</v>
      </c>
      <c r="N44" s="26">
        <v>0</v>
      </c>
      <c r="O44" s="107">
        <f t="shared" si="1"/>
        <v>150</v>
      </c>
      <c r="P44" s="26">
        <v>0</v>
      </c>
      <c r="Q44" s="26">
        <v>150</v>
      </c>
      <c r="R44" s="26">
        <f t="shared" si="3"/>
        <v>1465</v>
      </c>
      <c r="S44" s="30" t="s">
        <v>661</v>
      </c>
    </row>
    <row r="45" spans="1:19" s="108" customFormat="1" ht="67.5" customHeight="1" x14ac:dyDescent="0.2">
      <c r="A45" s="23">
        <v>38</v>
      </c>
      <c r="B45" s="23" t="s">
        <v>53</v>
      </c>
      <c r="C45" s="23"/>
      <c r="D45" s="23">
        <v>6121</v>
      </c>
      <c r="E45" s="23">
        <v>61</v>
      </c>
      <c r="F45" s="23">
        <v>10</v>
      </c>
      <c r="G45" s="103" t="s">
        <v>146</v>
      </c>
      <c r="H45" s="24" t="s">
        <v>238</v>
      </c>
      <c r="I45" s="25" t="s">
        <v>229</v>
      </c>
      <c r="J45" s="23"/>
      <c r="K45" s="23" t="s">
        <v>129</v>
      </c>
      <c r="L45" s="104">
        <v>1780</v>
      </c>
      <c r="M45" s="153" t="s">
        <v>151</v>
      </c>
      <c r="N45" s="26">
        <v>0</v>
      </c>
      <c r="O45" s="107">
        <f t="shared" si="1"/>
        <v>200</v>
      </c>
      <c r="P45" s="26">
        <v>0</v>
      </c>
      <c r="Q45" s="26">
        <v>200</v>
      </c>
      <c r="R45" s="26">
        <f t="shared" si="3"/>
        <v>1580</v>
      </c>
      <c r="S45" s="30" t="s">
        <v>662</v>
      </c>
    </row>
    <row r="46" spans="1:19" s="108" customFormat="1" ht="67.5" customHeight="1" x14ac:dyDescent="0.2">
      <c r="A46" s="23">
        <v>39</v>
      </c>
      <c r="B46" s="23" t="s">
        <v>46</v>
      </c>
      <c r="C46" s="23"/>
      <c r="D46" s="23">
        <v>6121</v>
      </c>
      <c r="E46" s="23">
        <v>61</v>
      </c>
      <c r="F46" s="23">
        <v>10</v>
      </c>
      <c r="G46" s="103" t="s">
        <v>146</v>
      </c>
      <c r="H46" s="24" t="s">
        <v>239</v>
      </c>
      <c r="I46" s="25" t="s">
        <v>230</v>
      </c>
      <c r="J46" s="23"/>
      <c r="K46" s="23" t="s">
        <v>129</v>
      </c>
      <c r="L46" s="104">
        <v>1000</v>
      </c>
      <c r="M46" s="153" t="s">
        <v>151</v>
      </c>
      <c r="N46" s="26">
        <v>0</v>
      </c>
      <c r="O46" s="107">
        <f t="shared" si="1"/>
        <v>150</v>
      </c>
      <c r="P46" s="26">
        <v>0</v>
      </c>
      <c r="Q46" s="26">
        <v>150</v>
      </c>
      <c r="R46" s="26">
        <f t="shared" si="3"/>
        <v>850</v>
      </c>
      <c r="S46" s="30" t="s">
        <v>663</v>
      </c>
    </row>
    <row r="47" spans="1:19" s="108" customFormat="1" ht="67.5" customHeight="1" x14ac:dyDescent="0.2">
      <c r="A47" s="23">
        <v>40</v>
      </c>
      <c r="B47" s="23" t="s">
        <v>46</v>
      </c>
      <c r="C47" s="23"/>
      <c r="D47" s="23">
        <v>6121</v>
      </c>
      <c r="E47" s="23">
        <v>61</v>
      </c>
      <c r="F47" s="23">
        <v>10</v>
      </c>
      <c r="G47" s="103" t="s">
        <v>146</v>
      </c>
      <c r="H47" s="24" t="s">
        <v>240</v>
      </c>
      <c r="I47" s="25" t="s">
        <v>231</v>
      </c>
      <c r="J47" s="23"/>
      <c r="K47" s="23" t="s">
        <v>129</v>
      </c>
      <c r="L47" s="104">
        <v>1000</v>
      </c>
      <c r="M47" s="153" t="s">
        <v>151</v>
      </c>
      <c r="N47" s="26">
        <v>0</v>
      </c>
      <c r="O47" s="107">
        <f t="shared" si="1"/>
        <v>100</v>
      </c>
      <c r="P47" s="26">
        <v>0</v>
      </c>
      <c r="Q47" s="26">
        <v>100</v>
      </c>
      <c r="R47" s="26">
        <f t="shared" si="3"/>
        <v>900</v>
      </c>
      <c r="S47" s="30" t="s">
        <v>663</v>
      </c>
    </row>
    <row r="48" spans="1:19" s="108" customFormat="1" ht="63.75" x14ac:dyDescent="0.2">
      <c r="A48" s="23">
        <v>41</v>
      </c>
      <c r="B48" s="23" t="s">
        <v>39</v>
      </c>
      <c r="C48" s="23"/>
      <c r="D48" s="23">
        <v>6121</v>
      </c>
      <c r="E48" s="23">
        <v>61</v>
      </c>
      <c r="F48" s="23">
        <v>10</v>
      </c>
      <c r="G48" s="103" t="s">
        <v>146</v>
      </c>
      <c r="H48" s="24" t="s">
        <v>241</v>
      </c>
      <c r="I48" s="25" t="s">
        <v>232</v>
      </c>
      <c r="J48" s="23"/>
      <c r="K48" s="23" t="s">
        <v>129</v>
      </c>
      <c r="L48" s="104">
        <v>5075</v>
      </c>
      <c r="M48" s="153" t="s">
        <v>151</v>
      </c>
      <c r="N48" s="26">
        <v>0</v>
      </c>
      <c r="O48" s="107">
        <f t="shared" si="1"/>
        <v>908</v>
      </c>
      <c r="P48" s="26">
        <v>508</v>
      </c>
      <c r="Q48" s="26">
        <v>400</v>
      </c>
      <c r="R48" s="26">
        <f t="shared" si="3"/>
        <v>4167</v>
      </c>
      <c r="S48" s="30" t="s">
        <v>664</v>
      </c>
    </row>
    <row r="49" spans="1:19" s="108" customFormat="1" ht="67.5" customHeight="1" x14ac:dyDescent="0.2">
      <c r="A49" s="23">
        <v>42</v>
      </c>
      <c r="B49" s="23" t="s">
        <v>39</v>
      </c>
      <c r="C49" s="23">
        <v>3114</v>
      </c>
      <c r="D49" s="23">
        <v>5331</v>
      </c>
      <c r="E49" s="23">
        <v>53</v>
      </c>
      <c r="F49" s="23">
        <v>10</v>
      </c>
      <c r="G49" s="103">
        <v>33010001033</v>
      </c>
      <c r="H49" s="24" t="s">
        <v>457</v>
      </c>
      <c r="I49" s="25" t="s">
        <v>456</v>
      </c>
      <c r="J49" s="23"/>
      <c r="K49" s="23"/>
      <c r="L49" s="104">
        <v>360</v>
      </c>
      <c r="M49" s="105">
        <v>2018</v>
      </c>
      <c r="N49" s="26">
        <v>0</v>
      </c>
      <c r="O49" s="107">
        <f t="shared" ref="O49:O80" si="4">P49+Q49</f>
        <v>360</v>
      </c>
      <c r="P49" s="26">
        <v>0</v>
      </c>
      <c r="Q49" s="26">
        <v>360</v>
      </c>
      <c r="R49" s="26">
        <v>0</v>
      </c>
      <c r="S49" s="30" t="s">
        <v>593</v>
      </c>
    </row>
    <row r="50" spans="1:19" s="108" customFormat="1" ht="67.5" customHeight="1" x14ac:dyDescent="0.2">
      <c r="A50" s="23">
        <v>43</v>
      </c>
      <c r="B50" s="23" t="s">
        <v>44</v>
      </c>
      <c r="C50" s="23">
        <v>3121</v>
      </c>
      <c r="D50" s="23">
        <v>5331</v>
      </c>
      <c r="E50" s="23">
        <v>53</v>
      </c>
      <c r="F50" s="23">
        <v>10</v>
      </c>
      <c r="G50" s="103">
        <v>33010001108</v>
      </c>
      <c r="H50" s="24" t="s">
        <v>455</v>
      </c>
      <c r="I50" s="25" t="s">
        <v>454</v>
      </c>
      <c r="J50" s="23"/>
      <c r="K50" s="23"/>
      <c r="L50" s="104">
        <v>230</v>
      </c>
      <c r="M50" s="105">
        <v>2018</v>
      </c>
      <c r="N50" s="26">
        <v>0</v>
      </c>
      <c r="O50" s="107">
        <f t="shared" si="4"/>
        <v>230</v>
      </c>
      <c r="P50" s="26">
        <v>30</v>
      </c>
      <c r="Q50" s="26">
        <v>200</v>
      </c>
      <c r="R50" s="26">
        <v>0</v>
      </c>
      <c r="S50" s="30" t="s">
        <v>593</v>
      </c>
    </row>
    <row r="51" spans="1:19" s="108" customFormat="1" ht="102" x14ac:dyDescent="0.2">
      <c r="A51" s="23">
        <v>44</v>
      </c>
      <c r="B51" s="23" t="s">
        <v>53</v>
      </c>
      <c r="C51" s="23">
        <v>3122</v>
      </c>
      <c r="D51" s="23">
        <v>5331</v>
      </c>
      <c r="E51" s="23">
        <v>53</v>
      </c>
      <c r="F51" s="23">
        <v>10</v>
      </c>
      <c r="G51" s="103">
        <v>33010001135</v>
      </c>
      <c r="H51" s="24" t="s">
        <v>450</v>
      </c>
      <c r="I51" s="25" t="s">
        <v>449</v>
      </c>
      <c r="J51" s="23"/>
      <c r="K51" s="23"/>
      <c r="L51" s="104">
        <v>1850</v>
      </c>
      <c r="M51" s="105">
        <v>2018</v>
      </c>
      <c r="N51" s="26">
        <v>0</v>
      </c>
      <c r="O51" s="107">
        <f t="shared" si="4"/>
        <v>1850</v>
      </c>
      <c r="P51" s="26">
        <v>0</v>
      </c>
      <c r="Q51" s="26">
        <v>1850</v>
      </c>
      <c r="R51" s="26">
        <v>0</v>
      </c>
      <c r="S51" s="30" t="s">
        <v>593</v>
      </c>
    </row>
    <row r="52" spans="1:19" s="108" customFormat="1" ht="78.75" x14ac:dyDescent="0.2">
      <c r="A52" s="23">
        <v>45</v>
      </c>
      <c r="B52" s="23" t="s">
        <v>53</v>
      </c>
      <c r="C52" s="23">
        <v>3122</v>
      </c>
      <c r="D52" s="23">
        <v>5331</v>
      </c>
      <c r="E52" s="23">
        <v>53</v>
      </c>
      <c r="F52" s="23">
        <v>10</v>
      </c>
      <c r="G52" s="103">
        <v>33010001135</v>
      </c>
      <c r="H52" s="24" t="s">
        <v>448</v>
      </c>
      <c r="I52" s="25" t="s">
        <v>447</v>
      </c>
      <c r="J52" s="23"/>
      <c r="K52" s="23"/>
      <c r="L52" s="104">
        <v>550</v>
      </c>
      <c r="M52" s="105">
        <v>2018</v>
      </c>
      <c r="N52" s="26">
        <v>0</v>
      </c>
      <c r="O52" s="107">
        <f t="shared" si="4"/>
        <v>550</v>
      </c>
      <c r="P52" s="26">
        <v>0</v>
      </c>
      <c r="Q52" s="26">
        <v>550</v>
      </c>
      <c r="R52" s="26">
        <v>0</v>
      </c>
      <c r="S52" s="30" t="s">
        <v>593</v>
      </c>
    </row>
    <row r="53" spans="1:19" s="108" customFormat="1" ht="110.25" x14ac:dyDescent="0.2">
      <c r="A53" s="23">
        <v>46</v>
      </c>
      <c r="B53" s="23" t="s">
        <v>39</v>
      </c>
      <c r="C53" s="23">
        <v>3122</v>
      </c>
      <c r="D53" s="23">
        <v>6351</v>
      </c>
      <c r="E53" s="23">
        <v>63</v>
      </c>
      <c r="F53" s="23">
        <v>10</v>
      </c>
      <c r="G53" s="103">
        <v>66010001160</v>
      </c>
      <c r="H53" s="24" t="s">
        <v>446</v>
      </c>
      <c r="I53" s="25" t="s">
        <v>445</v>
      </c>
      <c r="J53" s="23" t="s">
        <v>328</v>
      </c>
      <c r="K53" s="23"/>
      <c r="L53" s="104">
        <v>250</v>
      </c>
      <c r="M53" s="105">
        <v>2018</v>
      </c>
      <c r="N53" s="26">
        <v>0</v>
      </c>
      <c r="O53" s="107">
        <f t="shared" si="4"/>
        <v>250</v>
      </c>
      <c r="P53" s="26">
        <v>0</v>
      </c>
      <c r="Q53" s="26">
        <v>250</v>
      </c>
      <c r="R53" s="26">
        <v>0</v>
      </c>
      <c r="S53" s="30" t="s">
        <v>593</v>
      </c>
    </row>
    <row r="54" spans="1:19" s="108" customFormat="1" ht="94.5" customHeight="1" x14ac:dyDescent="0.2">
      <c r="A54" s="23">
        <v>47</v>
      </c>
      <c r="B54" s="23" t="s">
        <v>39</v>
      </c>
      <c r="C54" s="23">
        <v>3122</v>
      </c>
      <c r="D54" s="23">
        <v>6351</v>
      </c>
      <c r="E54" s="23">
        <v>63</v>
      </c>
      <c r="F54" s="23">
        <v>10</v>
      </c>
      <c r="G54" s="103">
        <v>66010001160</v>
      </c>
      <c r="H54" s="24" t="s">
        <v>444</v>
      </c>
      <c r="I54" s="25" t="s">
        <v>443</v>
      </c>
      <c r="J54" s="23" t="s">
        <v>328</v>
      </c>
      <c r="K54" s="23"/>
      <c r="L54" s="104">
        <v>140</v>
      </c>
      <c r="M54" s="105">
        <v>2018</v>
      </c>
      <c r="N54" s="26">
        <v>0</v>
      </c>
      <c r="O54" s="107">
        <f t="shared" si="4"/>
        <v>140</v>
      </c>
      <c r="P54" s="26">
        <v>0</v>
      </c>
      <c r="Q54" s="26">
        <v>140</v>
      </c>
      <c r="R54" s="26">
        <v>0</v>
      </c>
      <c r="S54" s="30" t="s">
        <v>593</v>
      </c>
    </row>
    <row r="55" spans="1:19" s="108" customFormat="1" ht="67.5" customHeight="1" x14ac:dyDescent="0.2">
      <c r="A55" s="23">
        <v>48</v>
      </c>
      <c r="B55" s="23" t="s">
        <v>44</v>
      </c>
      <c r="C55" s="23">
        <v>3127</v>
      </c>
      <c r="D55" s="23">
        <v>6351</v>
      </c>
      <c r="E55" s="23">
        <v>63</v>
      </c>
      <c r="F55" s="23">
        <v>10</v>
      </c>
      <c r="G55" s="103">
        <v>66010001173</v>
      </c>
      <c r="H55" s="24" t="s">
        <v>442</v>
      </c>
      <c r="I55" s="25" t="s">
        <v>441</v>
      </c>
      <c r="J55" s="23" t="s">
        <v>328</v>
      </c>
      <c r="K55" s="23"/>
      <c r="L55" s="104">
        <v>2700</v>
      </c>
      <c r="M55" s="105">
        <v>2018</v>
      </c>
      <c r="N55" s="26">
        <v>0</v>
      </c>
      <c r="O55" s="107">
        <f t="shared" si="4"/>
        <v>2700</v>
      </c>
      <c r="P55" s="26">
        <v>0</v>
      </c>
      <c r="Q55" s="26">
        <v>2700</v>
      </c>
      <c r="R55" s="26">
        <v>0</v>
      </c>
      <c r="S55" s="30" t="s">
        <v>593</v>
      </c>
    </row>
    <row r="56" spans="1:19" s="108" customFormat="1" ht="67.5" customHeight="1" x14ac:dyDescent="0.2">
      <c r="A56" s="23">
        <v>49</v>
      </c>
      <c r="B56" s="23" t="s">
        <v>53</v>
      </c>
      <c r="C56" s="23">
        <v>3127</v>
      </c>
      <c r="D56" s="23">
        <v>5331</v>
      </c>
      <c r="E56" s="23">
        <v>53</v>
      </c>
      <c r="F56" s="23">
        <v>10</v>
      </c>
      <c r="G56" s="103">
        <v>33010001223</v>
      </c>
      <c r="H56" s="24" t="s">
        <v>440</v>
      </c>
      <c r="I56" s="25" t="s">
        <v>439</v>
      </c>
      <c r="J56" s="23" t="s">
        <v>328</v>
      </c>
      <c r="K56" s="23"/>
      <c r="L56" s="104">
        <v>500</v>
      </c>
      <c r="M56" s="105">
        <v>2018</v>
      </c>
      <c r="N56" s="26">
        <v>0</v>
      </c>
      <c r="O56" s="107">
        <f t="shared" si="4"/>
        <v>500</v>
      </c>
      <c r="P56" s="26">
        <v>0</v>
      </c>
      <c r="Q56" s="26">
        <v>500</v>
      </c>
      <c r="R56" s="26">
        <v>0</v>
      </c>
      <c r="S56" s="30" t="s">
        <v>593</v>
      </c>
    </row>
    <row r="57" spans="1:19" s="108" customFormat="1" ht="67.5" customHeight="1" x14ac:dyDescent="0.2">
      <c r="A57" s="23">
        <v>50</v>
      </c>
      <c r="B57" s="23" t="s">
        <v>46</v>
      </c>
      <c r="C57" s="23">
        <v>3114</v>
      </c>
      <c r="D57" s="23">
        <v>6351</v>
      </c>
      <c r="E57" s="23">
        <v>63</v>
      </c>
      <c r="F57" s="23">
        <v>10</v>
      </c>
      <c r="G57" s="103">
        <v>66010001043</v>
      </c>
      <c r="H57" s="24" t="s">
        <v>427</v>
      </c>
      <c r="I57" s="25" t="s">
        <v>426</v>
      </c>
      <c r="J57" s="23" t="s">
        <v>328</v>
      </c>
      <c r="K57" s="23"/>
      <c r="L57" s="104">
        <v>150</v>
      </c>
      <c r="M57" s="105">
        <v>2018</v>
      </c>
      <c r="N57" s="26">
        <v>0</v>
      </c>
      <c r="O57" s="107">
        <f t="shared" si="4"/>
        <v>150</v>
      </c>
      <c r="P57" s="26">
        <v>0</v>
      </c>
      <c r="Q57" s="26">
        <v>150</v>
      </c>
      <c r="R57" s="26">
        <v>0</v>
      </c>
      <c r="S57" s="30" t="s">
        <v>593</v>
      </c>
    </row>
    <row r="58" spans="1:19" s="108" customFormat="1" ht="67.5" customHeight="1" x14ac:dyDescent="0.2">
      <c r="A58" s="23">
        <v>51</v>
      </c>
      <c r="B58" s="23" t="s">
        <v>39</v>
      </c>
      <c r="C58" s="23">
        <v>3114</v>
      </c>
      <c r="D58" s="23">
        <v>6351</v>
      </c>
      <c r="E58" s="23">
        <v>63</v>
      </c>
      <c r="F58" s="23">
        <v>10</v>
      </c>
      <c r="G58" s="103">
        <v>66010001033</v>
      </c>
      <c r="H58" s="24" t="s">
        <v>432</v>
      </c>
      <c r="I58" s="25" t="s">
        <v>431</v>
      </c>
      <c r="J58" s="23"/>
      <c r="K58" s="23"/>
      <c r="L58" s="104">
        <v>780</v>
      </c>
      <c r="M58" s="105">
        <v>2018</v>
      </c>
      <c r="N58" s="26">
        <v>0</v>
      </c>
      <c r="O58" s="107">
        <f t="shared" si="4"/>
        <v>780</v>
      </c>
      <c r="P58" s="26">
        <v>0</v>
      </c>
      <c r="Q58" s="26">
        <v>780</v>
      </c>
      <c r="R58" s="26">
        <v>0</v>
      </c>
      <c r="S58" s="30" t="s">
        <v>593</v>
      </c>
    </row>
    <row r="59" spans="1:19" s="108" customFormat="1" ht="67.5" customHeight="1" x14ac:dyDescent="0.2">
      <c r="A59" s="23">
        <v>52</v>
      </c>
      <c r="B59" s="23" t="s">
        <v>46</v>
      </c>
      <c r="C59" s="23">
        <v>3121</v>
      </c>
      <c r="D59" s="23">
        <v>5331</v>
      </c>
      <c r="E59" s="23">
        <v>53</v>
      </c>
      <c r="F59" s="23">
        <v>10</v>
      </c>
      <c r="G59" s="103">
        <v>33010001113</v>
      </c>
      <c r="H59" s="24" t="s">
        <v>422</v>
      </c>
      <c r="I59" s="25" t="s">
        <v>421</v>
      </c>
      <c r="J59" s="23" t="s">
        <v>328</v>
      </c>
      <c r="K59" s="23"/>
      <c r="L59" s="104">
        <v>240</v>
      </c>
      <c r="M59" s="105">
        <v>2018</v>
      </c>
      <c r="N59" s="26">
        <v>0</v>
      </c>
      <c r="O59" s="107">
        <f t="shared" si="4"/>
        <v>240</v>
      </c>
      <c r="P59" s="26">
        <v>0</v>
      </c>
      <c r="Q59" s="26">
        <v>240</v>
      </c>
      <c r="R59" s="26">
        <v>0</v>
      </c>
      <c r="S59" s="30" t="s">
        <v>593</v>
      </c>
    </row>
    <row r="60" spans="1:19" s="108" customFormat="1" ht="67.5" customHeight="1" x14ac:dyDescent="0.2">
      <c r="A60" s="23">
        <v>53</v>
      </c>
      <c r="B60" s="23" t="s">
        <v>53</v>
      </c>
      <c r="C60" s="23">
        <v>3122</v>
      </c>
      <c r="D60" s="23">
        <v>5331</v>
      </c>
      <c r="E60" s="23">
        <v>53</v>
      </c>
      <c r="F60" s="23">
        <v>10</v>
      </c>
      <c r="G60" s="103">
        <v>33010001137</v>
      </c>
      <c r="H60" s="24" t="s">
        <v>419</v>
      </c>
      <c r="I60" s="25" t="s">
        <v>418</v>
      </c>
      <c r="J60" s="23" t="s">
        <v>328</v>
      </c>
      <c r="K60" s="23"/>
      <c r="L60" s="104">
        <v>940</v>
      </c>
      <c r="M60" s="105">
        <v>2018</v>
      </c>
      <c r="N60" s="26">
        <v>0</v>
      </c>
      <c r="O60" s="107">
        <f t="shared" si="4"/>
        <v>360</v>
      </c>
      <c r="P60" s="26">
        <v>0</v>
      </c>
      <c r="Q60" s="26">
        <v>360</v>
      </c>
      <c r="R60" s="26">
        <v>580</v>
      </c>
      <c r="S60" s="30" t="s">
        <v>593</v>
      </c>
    </row>
    <row r="61" spans="1:19" s="108" customFormat="1" ht="67.5" customHeight="1" x14ac:dyDescent="0.2">
      <c r="A61" s="23">
        <v>54</v>
      </c>
      <c r="B61" s="23" t="s">
        <v>53</v>
      </c>
      <c r="C61" s="23">
        <v>3122</v>
      </c>
      <c r="D61" s="23">
        <v>5331</v>
      </c>
      <c r="E61" s="23">
        <v>53</v>
      </c>
      <c r="F61" s="23">
        <v>10</v>
      </c>
      <c r="G61" s="103">
        <v>33010001153</v>
      </c>
      <c r="H61" s="24" t="s">
        <v>417</v>
      </c>
      <c r="I61" s="25" t="s">
        <v>416</v>
      </c>
      <c r="J61" s="23" t="s">
        <v>328</v>
      </c>
      <c r="K61" s="23"/>
      <c r="L61" s="104">
        <v>670</v>
      </c>
      <c r="M61" s="105">
        <v>2018</v>
      </c>
      <c r="N61" s="26">
        <v>0</v>
      </c>
      <c r="O61" s="107">
        <f t="shared" si="4"/>
        <v>670</v>
      </c>
      <c r="P61" s="26">
        <v>0</v>
      </c>
      <c r="Q61" s="26">
        <v>670</v>
      </c>
      <c r="R61" s="26">
        <v>0</v>
      </c>
      <c r="S61" s="30" t="s">
        <v>593</v>
      </c>
    </row>
    <row r="62" spans="1:19" s="108" customFormat="1" ht="110.25" x14ac:dyDescent="0.2">
      <c r="A62" s="23">
        <v>55</v>
      </c>
      <c r="B62" s="23" t="s">
        <v>39</v>
      </c>
      <c r="C62" s="23">
        <v>3122</v>
      </c>
      <c r="D62" s="23">
        <v>5331</v>
      </c>
      <c r="E62" s="23">
        <v>53</v>
      </c>
      <c r="F62" s="23">
        <v>10</v>
      </c>
      <c r="G62" s="103">
        <v>33010001160</v>
      </c>
      <c r="H62" s="24" t="s">
        <v>415</v>
      </c>
      <c r="I62" s="25" t="s">
        <v>414</v>
      </c>
      <c r="J62" s="23" t="s">
        <v>328</v>
      </c>
      <c r="K62" s="23"/>
      <c r="L62" s="104">
        <v>200</v>
      </c>
      <c r="M62" s="105">
        <v>2018</v>
      </c>
      <c r="N62" s="26">
        <v>0</v>
      </c>
      <c r="O62" s="107">
        <f t="shared" si="4"/>
        <v>200</v>
      </c>
      <c r="P62" s="26">
        <v>0</v>
      </c>
      <c r="Q62" s="26">
        <v>200</v>
      </c>
      <c r="R62" s="26">
        <v>0</v>
      </c>
      <c r="S62" s="30" t="s">
        <v>593</v>
      </c>
    </row>
    <row r="63" spans="1:19" s="108" customFormat="1" ht="67.5" customHeight="1" x14ac:dyDescent="0.2">
      <c r="A63" s="23">
        <v>56</v>
      </c>
      <c r="B63" s="23" t="s">
        <v>39</v>
      </c>
      <c r="C63" s="23">
        <v>3127</v>
      </c>
      <c r="D63" s="23">
        <v>5331</v>
      </c>
      <c r="E63" s="23">
        <v>53</v>
      </c>
      <c r="F63" s="23">
        <v>10</v>
      </c>
      <c r="G63" s="103">
        <v>33010001206</v>
      </c>
      <c r="H63" s="24" t="s">
        <v>413</v>
      </c>
      <c r="I63" s="25" t="s">
        <v>412</v>
      </c>
      <c r="J63" s="23"/>
      <c r="K63" s="23"/>
      <c r="L63" s="104">
        <v>600</v>
      </c>
      <c r="M63" s="105">
        <v>2018</v>
      </c>
      <c r="N63" s="26">
        <v>0</v>
      </c>
      <c r="O63" s="107">
        <f t="shared" si="4"/>
        <v>200</v>
      </c>
      <c r="P63" s="26">
        <v>0</v>
      </c>
      <c r="Q63" s="26">
        <v>200</v>
      </c>
      <c r="R63" s="26">
        <v>400</v>
      </c>
      <c r="S63" s="30" t="s">
        <v>593</v>
      </c>
    </row>
    <row r="64" spans="1:19" s="108" customFormat="1" ht="67.5" customHeight="1" x14ac:dyDescent="0.2">
      <c r="A64" s="23">
        <v>57</v>
      </c>
      <c r="B64" s="23" t="s">
        <v>39</v>
      </c>
      <c r="C64" s="23">
        <v>3127</v>
      </c>
      <c r="D64" s="23">
        <v>5331</v>
      </c>
      <c r="E64" s="23">
        <v>53</v>
      </c>
      <c r="F64" s="23">
        <v>10</v>
      </c>
      <c r="G64" s="103">
        <v>33010001207</v>
      </c>
      <c r="H64" s="24" t="s">
        <v>411</v>
      </c>
      <c r="I64" s="25" t="s">
        <v>410</v>
      </c>
      <c r="J64" s="23" t="s">
        <v>328</v>
      </c>
      <c r="K64" s="23"/>
      <c r="L64" s="104">
        <v>300</v>
      </c>
      <c r="M64" s="105">
        <v>2018</v>
      </c>
      <c r="N64" s="26">
        <v>0</v>
      </c>
      <c r="O64" s="107">
        <f t="shared" si="4"/>
        <v>300</v>
      </c>
      <c r="P64" s="26">
        <v>0</v>
      </c>
      <c r="Q64" s="26">
        <v>300</v>
      </c>
      <c r="R64" s="26">
        <v>0</v>
      </c>
      <c r="S64" s="30" t="s">
        <v>593</v>
      </c>
    </row>
    <row r="65" spans="1:19" s="108" customFormat="1" ht="67.5" customHeight="1" x14ac:dyDescent="0.2">
      <c r="A65" s="23">
        <v>58</v>
      </c>
      <c r="B65" s="23" t="s">
        <v>39</v>
      </c>
      <c r="C65" s="23">
        <v>3114</v>
      </c>
      <c r="D65" s="23">
        <v>6351</v>
      </c>
      <c r="E65" s="23">
        <v>63</v>
      </c>
      <c r="F65" s="23">
        <v>10</v>
      </c>
      <c r="G65" s="103">
        <v>66010001012</v>
      </c>
      <c r="H65" s="24" t="s">
        <v>409</v>
      </c>
      <c r="I65" s="25" t="s">
        <v>408</v>
      </c>
      <c r="J65" s="23" t="s">
        <v>328</v>
      </c>
      <c r="K65" s="23"/>
      <c r="L65" s="104">
        <v>1646</v>
      </c>
      <c r="M65" s="105">
        <v>2018</v>
      </c>
      <c r="N65" s="26">
        <v>0</v>
      </c>
      <c r="O65" s="107">
        <f t="shared" si="4"/>
        <v>300</v>
      </c>
      <c r="P65" s="26">
        <v>100</v>
      </c>
      <c r="Q65" s="26">
        <v>200</v>
      </c>
      <c r="R65" s="26">
        <v>1346</v>
      </c>
      <c r="S65" s="30" t="s">
        <v>665</v>
      </c>
    </row>
    <row r="66" spans="1:19" s="108" customFormat="1" ht="67.5" customHeight="1" x14ac:dyDescent="0.2">
      <c r="A66" s="23">
        <v>59</v>
      </c>
      <c r="B66" s="23" t="s">
        <v>39</v>
      </c>
      <c r="C66" s="23">
        <v>3114</v>
      </c>
      <c r="D66" s="23">
        <v>6351</v>
      </c>
      <c r="E66" s="23">
        <v>63</v>
      </c>
      <c r="F66" s="23">
        <v>10</v>
      </c>
      <c r="G66" s="103">
        <v>66010001014</v>
      </c>
      <c r="H66" s="24" t="s">
        <v>407</v>
      </c>
      <c r="I66" s="25" t="s">
        <v>406</v>
      </c>
      <c r="J66" s="23" t="s">
        <v>328</v>
      </c>
      <c r="K66" s="23"/>
      <c r="L66" s="104">
        <v>199</v>
      </c>
      <c r="M66" s="105">
        <v>2018</v>
      </c>
      <c r="N66" s="26">
        <v>0</v>
      </c>
      <c r="O66" s="107">
        <f t="shared" si="4"/>
        <v>199</v>
      </c>
      <c r="P66" s="26">
        <v>0</v>
      </c>
      <c r="Q66" s="26">
        <v>199</v>
      </c>
      <c r="R66" s="26">
        <v>0</v>
      </c>
      <c r="S66" s="30" t="s">
        <v>593</v>
      </c>
    </row>
    <row r="67" spans="1:19" s="108" customFormat="1" ht="67.5" customHeight="1" x14ac:dyDescent="0.2">
      <c r="A67" s="23">
        <v>60</v>
      </c>
      <c r="B67" s="23" t="s">
        <v>53</v>
      </c>
      <c r="C67" s="23">
        <v>3114</v>
      </c>
      <c r="D67" s="23">
        <v>5331</v>
      </c>
      <c r="E67" s="23">
        <v>53</v>
      </c>
      <c r="F67" s="23">
        <v>10</v>
      </c>
      <c r="G67" s="103">
        <v>33010001040</v>
      </c>
      <c r="H67" s="24" t="s">
        <v>403</v>
      </c>
      <c r="I67" s="25" t="s">
        <v>402</v>
      </c>
      <c r="J67" s="23" t="s">
        <v>328</v>
      </c>
      <c r="K67" s="23"/>
      <c r="L67" s="104">
        <v>400</v>
      </c>
      <c r="M67" s="105">
        <v>2018</v>
      </c>
      <c r="N67" s="26">
        <v>0</v>
      </c>
      <c r="O67" s="107">
        <f t="shared" si="4"/>
        <v>400</v>
      </c>
      <c r="P67" s="26">
        <v>0</v>
      </c>
      <c r="Q67" s="26">
        <v>400</v>
      </c>
      <c r="R67" s="26">
        <v>0</v>
      </c>
      <c r="S67" s="30" t="s">
        <v>593</v>
      </c>
    </row>
    <row r="68" spans="1:19" s="108" customFormat="1" ht="67.5" customHeight="1" x14ac:dyDescent="0.2">
      <c r="A68" s="23">
        <v>61</v>
      </c>
      <c r="B68" s="23" t="s">
        <v>53</v>
      </c>
      <c r="C68" s="23">
        <v>3114</v>
      </c>
      <c r="D68" s="23">
        <v>5331</v>
      </c>
      <c r="E68" s="23">
        <v>53</v>
      </c>
      <c r="F68" s="23">
        <v>10</v>
      </c>
      <c r="G68" s="103">
        <v>33010001041</v>
      </c>
      <c r="H68" s="24" t="s">
        <v>401</v>
      </c>
      <c r="I68" s="25" t="s">
        <v>400</v>
      </c>
      <c r="J68" s="23"/>
      <c r="K68" s="23"/>
      <c r="L68" s="104">
        <v>600</v>
      </c>
      <c r="M68" s="105">
        <v>2018</v>
      </c>
      <c r="N68" s="26">
        <v>0</v>
      </c>
      <c r="O68" s="107">
        <f t="shared" si="4"/>
        <v>600</v>
      </c>
      <c r="P68" s="26">
        <v>0</v>
      </c>
      <c r="Q68" s="26">
        <v>600</v>
      </c>
      <c r="R68" s="26">
        <v>0</v>
      </c>
      <c r="S68" s="30" t="s">
        <v>593</v>
      </c>
    </row>
    <row r="69" spans="1:19" s="108" customFormat="1" ht="67.5" customHeight="1" x14ac:dyDescent="0.2">
      <c r="A69" s="23">
        <v>62</v>
      </c>
      <c r="B69" s="23" t="s">
        <v>53</v>
      </c>
      <c r="C69" s="23">
        <v>3114</v>
      </c>
      <c r="D69" s="23">
        <v>5331</v>
      </c>
      <c r="E69" s="23">
        <v>53</v>
      </c>
      <c r="F69" s="23">
        <v>10</v>
      </c>
      <c r="G69" s="103">
        <v>33010001041</v>
      </c>
      <c r="H69" s="24" t="s">
        <v>399</v>
      </c>
      <c r="I69" s="25" t="s">
        <v>398</v>
      </c>
      <c r="J69" s="23"/>
      <c r="K69" s="23"/>
      <c r="L69" s="104">
        <v>110</v>
      </c>
      <c r="M69" s="105">
        <v>2018</v>
      </c>
      <c r="N69" s="26">
        <v>0</v>
      </c>
      <c r="O69" s="107">
        <f t="shared" si="4"/>
        <v>110</v>
      </c>
      <c r="P69" s="26">
        <v>0</v>
      </c>
      <c r="Q69" s="26">
        <v>110</v>
      </c>
      <c r="R69" s="26">
        <v>0</v>
      </c>
      <c r="S69" s="30" t="s">
        <v>593</v>
      </c>
    </row>
    <row r="70" spans="1:19" s="108" customFormat="1" ht="67.5" customHeight="1" x14ac:dyDescent="0.2">
      <c r="A70" s="23">
        <v>63</v>
      </c>
      <c r="B70" s="23" t="s">
        <v>53</v>
      </c>
      <c r="C70" s="23">
        <v>3114</v>
      </c>
      <c r="D70" s="23">
        <v>5331</v>
      </c>
      <c r="E70" s="23">
        <v>53</v>
      </c>
      <c r="F70" s="23">
        <v>10</v>
      </c>
      <c r="G70" s="103">
        <v>33010001041</v>
      </c>
      <c r="H70" s="24" t="s">
        <v>397</v>
      </c>
      <c r="I70" s="25" t="s">
        <v>396</v>
      </c>
      <c r="J70" s="23"/>
      <c r="K70" s="23"/>
      <c r="L70" s="104">
        <v>400</v>
      </c>
      <c r="M70" s="105">
        <v>2018</v>
      </c>
      <c r="N70" s="26">
        <v>0</v>
      </c>
      <c r="O70" s="107">
        <f t="shared" si="4"/>
        <v>400</v>
      </c>
      <c r="P70" s="26">
        <v>100</v>
      </c>
      <c r="Q70" s="26">
        <v>300</v>
      </c>
      <c r="R70" s="26">
        <v>0</v>
      </c>
      <c r="S70" s="30" t="s">
        <v>593</v>
      </c>
    </row>
    <row r="71" spans="1:19" s="108" customFormat="1" ht="67.5" customHeight="1" x14ac:dyDescent="0.2">
      <c r="A71" s="23">
        <v>64</v>
      </c>
      <c r="B71" s="23" t="s">
        <v>46</v>
      </c>
      <c r="C71" s="23">
        <v>3114</v>
      </c>
      <c r="D71" s="23">
        <v>5331</v>
      </c>
      <c r="E71" s="23">
        <v>53</v>
      </c>
      <c r="F71" s="23">
        <v>10</v>
      </c>
      <c r="G71" s="103">
        <v>33010001043</v>
      </c>
      <c r="H71" s="24" t="s">
        <v>395</v>
      </c>
      <c r="I71" s="25" t="s">
        <v>394</v>
      </c>
      <c r="J71" s="23"/>
      <c r="K71" s="23"/>
      <c r="L71" s="104">
        <v>270</v>
      </c>
      <c r="M71" s="105">
        <v>2018</v>
      </c>
      <c r="N71" s="26">
        <v>0</v>
      </c>
      <c r="O71" s="107">
        <f t="shared" si="4"/>
        <v>270</v>
      </c>
      <c r="P71" s="26">
        <v>0</v>
      </c>
      <c r="Q71" s="26">
        <v>270</v>
      </c>
      <c r="R71" s="26">
        <v>0</v>
      </c>
      <c r="S71" s="30" t="s">
        <v>593</v>
      </c>
    </row>
    <row r="72" spans="1:19" s="108" customFormat="1" ht="67.5" customHeight="1" x14ac:dyDescent="0.2">
      <c r="A72" s="23">
        <v>65</v>
      </c>
      <c r="B72" s="23" t="s">
        <v>46</v>
      </c>
      <c r="C72" s="23">
        <v>3114</v>
      </c>
      <c r="D72" s="23">
        <v>5331</v>
      </c>
      <c r="E72" s="23">
        <v>53</v>
      </c>
      <c r="F72" s="23">
        <v>10</v>
      </c>
      <c r="G72" s="103">
        <v>33010001043</v>
      </c>
      <c r="H72" s="24" t="s">
        <v>393</v>
      </c>
      <c r="I72" s="25" t="s">
        <v>392</v>
      </c>
      <c r="J72" s="23" t="s">
        <v>328</v>
      </c>
      <c r="K72" s="23"/>
      <c r="L72" s="104">
        <v>211</v>
      </c>
      <c r="M72" s="105">
        <v>2018</v>
      </c>
      <c r="N72" s="26">
        <v>0</v>
      </c>
      <c r="O72" s="107">
        <f t="shared" si="4"/>
        <v>211</v>
      </c>
      <c r="P72" s="26">
        <v>0</v>
      </c>
      <c r="Q72" s="26">
        <v>211</v>
      </c>
      <c r="R72" s="26">
        <v>0</v>
      </c>
      <c r="S72" s="30" t="s">
        <v>593</v>
      </c>
    </row>
    <row r="73" spans="1:19" s="108" customFormat="1" ht="67.5" customHeight="1" x14ac:dyDescent="0.2">
      <c r="A73" s="23">
        <v>66</v>
      </c>
      <c r="B73" s="23" t="s">
        <v>39</v>
      </c>
      <c r="C73" s="23">
        <v>3121</v>
      </c>
      <c r="D73" s="23">
        <v>6351</v>
      </c>
      <c r="E73" s="23">
        <v>63</v>
      </c>
      <c r="F73" s="23">
        <v>10</v>
      </c>
      <c r="G73" s="103">
        <v>66010001103</v>
      </c>
      <c r="H73" s="24" t="s">
        <v>391</v>
      </c>
      <c r="I73" s="25" t="s">
        <v>390</v>
      </c>
      <c r="J73" s="23"/>
      <c r="K73" s="23"/>
      <c r="L73" s="104">
        <v>230</v>
      </c>
      <c r="M73" s="105">
        <v>2018</v>
      </c>
      <c r="N73" s="26">
        <v>0</v>
      </c>
      <c r="O73" s="107">
        <f t="shared" si="4"/>
        <v>230</v>
      </c>
      <c r="P73" s="26">
        <v>0</v>
      </c>
      <c r="Q73" s="26">
        <v>230</v>
      </c>
      <c r="R73" s="26">
        <v>0</v>
      </c>
      <c r="S73" s="30" t="s">
        <v>593</v>
      </c>
    </row>
    <row r="74" spans="1:19" s="108" customFormat="1" ht="67.5" customHeight="1" x14ac:dyDescent="0.2">
      <c r="A74" s="23">
        <v>67</v>
      </c>
      <c r="B74" s="23" t="s">
        <v>46</v>
      </c>
      <c r="C74" s="23">
        <v>3121</v>
      </c>
      <c r="D74" s="23">
        <v>6351</v>
      </c>
      <c r="E74" s="23">
        <v>63</v>
      </c>
      <c r="F74" s="23">
        <v>10</v>
      </c>
      <c r="G74" s="103">
        <v>66010001113</v>
      </c>
      <c r="H74" s="24" t="s">
        <v>389</v>
      </c>
      <c r="I74" s="25" t="s">
        <v>388</v>
      </c>
      <c r="J74" s="23" t="s">
        <v>328</v>
      </c>
      <c r="K74" s="23"/>
      <c r="L74" s="104">
        <v>900</v>
      </c>
      <c r="M74" s="105">
        <v>2018</v>
      </c>
      <c r="N74" s="26">
        <v>0</v>
      </c>
      <c r="O74" s="107">
        <f t="shared" si="4"/>
        <v>900</v>
      </c>
      <c r="P74" s="26">
        <v>200</v>
      </c>
      <c r="Q74" s="26">
        <v>700</v>
      </c>
      <c r="R74" s="26">
        <v>0</v>
      </c>
      <c r="S74" s="30" t="s">
        <v>593</v>
      </c>
    </row>
    <row r="75" spans="1:19" s="108" customFormat="1" ht="67.5" customHeight="1" x14ac:dyDescent="0.2">
      <c r="A75" s="23">
        <v>68</v>
      </c>
      <c r="B75" s="23" t="s">
        <v>44</v>
      </c>
      <c r="C75" s="23">
        <v>3127</v>
      </c>
      <c r="D75" s="23">
        <v>5331</v>
      </c>
      <c r="E75" s="23">
        <v>53</v>
      </c>
      <c r="F75" s="23">
        <v>10</v>
      </c>
      <c r="G75" s="103">
        <v>33010001131</v>
      </c>
      <c r="H75" s="24" t="s">
        <v>385</v>
      </c>
      <c r="I75" s="25" t="s">
        <v>384</v>
      </c>
      <c r="J75" s="23"/>
      <c r="K75" s="23"/>
      <c r="L75" s="104">
        <v>1800</v>
      </c>
      <c r="M75" s="105">
        <v>2018</v>
      </c>
      <c r="N75" s="26">
        <v>0</v>
      </c>
      <c r="O75" s="107">
        <f t="shared" si="4"/>
        <v>1800</v>
      </c>
      <c r="P75" s="26">
        <v>150</v>
      </c>
      <c r="Q75" s="26">
        <v>1650</v>
      </c>
      <c r="R75" s="26">
        <v>0</v>
      </c>
      <c r="S75" s="30" t="s">
        <v>593</v>
      </c>
    </row>
    <row r="76" spans="1:19" s="108" customFormat="1" ht="120" x14ac:dyDescent="0.2">
      <c r="A76" s="23">
        <v>69</v>
      </c>
      <c r="B76" s="23" t="s">
        <v>44</v>
      </c>
      <c r="C76" s="23">
        <v>3127</v>
      </c>
      <c r="D76" s="23">
        <v>5331</v>
      </c>
      <c r="E76" s="23">
        <v>53</v>
      </c>
      <c r="F76" s="23">
        <v>10</v>
      </c>
      <c r="G76" s="103">
        <v>33010001131</v>
      </c>
      <c r="H76" s="24" t="s">
        <v>615</v>
      </c>
      <c r="I76" s="25" t="s">
        <v>616</v>
      </c>
      <c r="J76" s="23"/>
      <c r="K76" s="23"/>
      <c r="L76" s="104">
        <v>380</v>
      </c>
      <c r="M76" s="105">
        <v>2018</v>
      </c>
      <c r="N76" s="26">
        <v>0</v>
      </c>
      <c r="O76" s="107">
        <f t="shared" si="4"/>
        <v>380</v>
      </c>
      <c r="P76" s="26">
        <v>0</v>
      </c>
      <c r="Q76" s="26">
        <v>380</v>
      </c>
      <c r="R76" s="26">
        <v>0</v>
      </c>
      <c r="S76" s="30" t="s">
        <v>666</v>
      </c>
    </row>
    <row r="77" spans="1:19" s="108" customFormat="1" ht="67.5" customHeight="1" x14ac:dyDescent="0.2">
      <c r="A77" s="23">
        <v>70</v>
      </c>
      <c r="B77" s="23" t="s">
        <v>44</v>
      </c>
      <c r="C77" s="23">
        <v>3127</v>
      </c>
      <c r="D77" s="23">
        <v>5331</v>
      </c>
      <c r="E77" s="23">
        <v>53</v>
      </c>
      <c r="F77" s="23">
        <v>10</v>
      </c>
      <c r="G77" s="103">
        <v>33010001134</v>
      </c>
      <c r="H77" s="24" t="s">
        <v>381</v>
      </c>
      <c r="I77" s="25" t="s">
        <v>380</v>
      </c>
      <c r="J77" s="23"/>
      <c r="K77" s="23"/>
      <c r="L77" s="104">
        <v>300</v>
      </c>
      <c r="M77" s="105">
        <v>2018</v>
      </c>
      <c r="N77" s="26">
        <v>0</v>
      </c>
      <c r="O77" s="107">
        <f t="shared" si="4"/>
        <v>300</v>
      </c>
      <c r="P77" s="26">
        <v>0</v>
      </c>
      <c r="Q77" s="26">
        <v>300</v>
      </c>
      <c r="R77" s="26">
        <v>0</v>
      </c>
      <c r="S77" s="30" t="s">
        <v>593</v>
      </c>
    </row>
    <row r="78" spans="1:19" s="108" customFormat="1" ht="67.5" customHeight="1" x14ac:dyDescent="0.2">
      <c r="A78" s="23">
        <v>71</v>
      </c>
      <c r="B78" s="23" t="s">
        <v>44</v>
      </c>
      <c r="C78" s="23">
        <v>3127</v>
      </c>
      <c r="D78" s="23">
        <v>6351</v>
      </c>
      <c r="E78" s="23">
        <v>63</v>
      </c>
      <c r="F78" s="23">
        <v>10</v>
      </c>
      <c r="G78" s="103">
        <v>66010001134</v>
      </c>
      <c r="H78" s="24" t="s">
        <v>379</v>
      </c>
      <c r="I78" s="25" t="s">
        <v>378</v>
      </c>
      <c r="J78" s="23"/>
      <c r="K78" s="23"/>
      <c r="L78" s="104">
        <v>500</v>
      </c>
      <c r="M78" s="105">
        <v>2018</v>
      </c>
      <c r="N78" s="26">
        <v>0</v>
      </c>
      <c r="O78" s="107">
        <f t="shared" si="4"/>
        <v>500</v>
      </c>
      <c r="P78" s="26">
        <v>0</v>
      </c>
      <c r="Q78" s="26">
        <v>500</v>
      </c>
      <c r="R78" s="26">
        <v>0</v>
      </c>
      <c r="S78" s="30" t="s">
        <v>593</v>
      </c>
    </row>
    <row r="79" spans="1:19" s="108" customFormat="1" ht="67.5" customHeight="1" x14ac:dyDescent="0.2">
      <c r="A79" s="23">
        <v>72</v>
      </c>
      <c r="B79" s="23" t="s">
        <v>44</v>
      </c>
      <c r="C79" s="23">
        <v>3127</v>
      </c>
      <c r="D79" s="23">
        <v>5331</v>
      </c>
      <c r="E79" s="23">
        <v>53</v>
      </c>
      <c r="F79" s="23">
        <v>10</v>
      </c>
      <c r="G79" s="103">
        <v>33010001134</v>
      </c>
      <c r="H79" s="24" t="s">
        <v>377</v>
      </c>
      <c r="I79" s="25" t="s">
        <v>376</v>
      </c>
      <c r="J79" s="23"/>
      <c r="K79" s="23"/>
      <c r="L79" s="104">
        <v>420</v>
      </c>
      <c r="M79" s="105">
        <v>2018</v>
      </c>
      <c r="N79" s="26">
        <v>0</v>
      </c>
      <c r="O79" s="107">
        <f t="shared" si="4"/>
        <v>420</v>
      </c>
      <c r="P79" s="26">
        <v>0</v>
      </c>
      <c r="Q79" s="26">
        <v>420</v>
      </c>
      <c r="R79" s="26">
        <v>0</v>
      </c>
      <c r="S79" s="30" t="s">
        <v>593</v>
      </c>
    </row>
    <row r="80" spans="1:19" s="108" customFormat="1" ht="67.5" customHeight="1" x14ac:dyDescent="0.2">
      <c r="A80" s="23">
        <v>73</v>
      </c>
      <c r="B80" s="23" t="s">
        <v>53</v>
      </c>
      <c r="C80" s="23">
        <v>3122</v>
      </c>
      <c r="D80" s="23">
        <v>5331</v>
      </c>
      <c r="E80" s="23">
        <v>53</v>
      </c>
      <c r="F80" s="23">
        <v>10</v>
      </c>
      <c r="G80" s="103">
        <v>33010001135</v>
      </c>
      <c r="H80" s="24" t="s">
        <v>375</v>
      </c>
      <c r="I80" s="25" t="s">
        <v>374</v>
      </c>
      <c r="J80" s="23"/>
      <c r="K80" s="23"/>
      <c r="L80" s="104">
        <v>200</v>
      </c>
      <c r="M80" s="105">
        <v>2018</v>
      </c>
      <c r="N80" s="26">
        <v>0</v>
      </c>
      <c r="O80" s="107">
        <f t="shared" si="4"/>
        <v>200</v>
      </c>
      <c r="P80" s="26">
        <v>0</v>
      </c>
      <c r="Q80" s="26">
        <v>200</v>
      </c>
      <c r="R80" s="26">
        <v>0</v>
      </c>
      <c r="S80" s="30" t="s">
        <v>593</v>
      </c>
    </row>
    <row r="81" spans="1:19" s="108" customFormat="1" ht="67.5" customHeight="1" x14ac:dyDescent="0.2">
      <c r="A81" s="23">
        <v>74</v>
      </c>
      <c r="B81" s="23" t="s">
        <v>53</v>
      </c>
      <c r="C81" s="23">
        <v>3122</v>
      </c>
      <c r="D81" s="23">
        <v>5331</v>
      </c>
      <c r="E81" s="23">
        <v>53</v>
      </c>
      <c r="F81" s="23">
        <v>10</v>
      </c>
      <c r="G81" s="103">
        <v>33010001135</v>
      </c>
      <c r="H81" s="24" t="s">
        <v>373</v>
      </c>
      <c r="I81" s="25" t="s">
        <v>372</v>
      </c>
      <c r="J81" s="23"/>
      <c r="K81" s="23"/>
      <c r="L81" s="104">
        <v>110</v>
      </c>
      <c r="M81" s="105">
        <v>2018</v>
      </c>
      <c r="N81" s="26">
        <v>0</v>
      </c>
      <c r="O81" s="107">
        <f t="shared" ref="O81:O106" si="5">P81+Q81</f>
        <v>110</v>
      </c>
      <c r="P81" s="26">
        <v>0</v>
      </c>
      <c r="Q81" s="26">
        <v>110</v>
      </c>
      <c r="R81" s="26">
        <v>0</v>
      </c>
      <c r="S81" s="30" t="s">
        <v>593</v>
      </c>
    </row>
    <row r="82" spans="1:19" s="108" customFormat="1" ht="67.5" customHeight="1" x14ac:dyDescent="0.2">
      <c r="A82" s="23">
        <v>75</v>
      </c>
      <c r="B82" s="23" t="s">
        <v>53</v>
      </c>
      <c r="C82" s="23">
        <v>3122</v>
      </c>
      <c r="D82" s="23">
        <v>5331</v>
      </c>
      <c r="E82" s="23">
        <v>53</v>
      </c>
      <c r="F82" s="23">
        <v>10</v>
      </c>
      <c r="G82" s="103">
        <v>33010001135</v>
      </c>
      <c r="H82" s="24" t="s">
        <v>371</v>
      </c>
      <c r="I82" s="25" t="s">
        <v>370</v>
      </c>
      <c r="J82" s="23"/>
      <c r="K82" s="23"/>
      <c r="L82" s="104">
        <v>350</v>
      </c>
      <c r="M82" s="105">
        <v>2018</v>
      </c>
      <c r="N82" s="26">
        <v>0</v>
      </c>
      <c r="O82" s="107">
        <f t="shared" si="5"/>
        <v>350</v>
      </c>
      <c r="P82" s="26">
        <v>0</v>
      </c>
      <c r="Q82" s="26">
        <v>350</v>
      </c>
      <c r="R82" s="26">
        <v>0</v>
      </c>
      <c r="S82" s="30" t="s">
        <v>593</v>
      </c>
    </row>
    <row r="83" spans="1:19" s="108" customFormat="1" ht="67.5" customHeight="1" x14ac:dyDescent="0.2">
      <c r="A83" s="23">
        <v>76</v>
      </c>
      <c r="B83" s="23" t="s">
        <v>53</v>
      </c>
      <c r="C83" s="23">
        <v>3122</v>
      </c>
      <c r="D83" s="23">
        <v>5331</v>
      </c>
      <c r="E83" s="23">
        <v>53</v>
      </c>
      <c r="F83" s="23">
        <v>10</v>
      </c>
      <c r="G83" s="103">
        <v>33010001135</v>
      </c>
      <c r="H83" s="24" t="s">
        <v>369</v>
      </c>
      <c r="I83" s="25" t="s">
        <v>368</v>
      </c>
      <c r="J83" s="23"/>
      <c r="K83" s="23"/>
      <c r="L83" s="104">
        <v>120</v>
      </c>
      <c r="M83" s="105">
        <v>2018</v>
      </c>
      <c r="N83" s="26">
        <v>0</v>
      </c>
      <c r="O83" s="107">
        <f t="shared" si="5"/>
        <v>120</v>
      </c>
      <c r="P83" s="26">
        <v>0</v>
      </c>
      <c r="Q83" s="26">
        <v>120</v>
      </c>
      <c r="R83" s="26">
        <v>0</v>
      </c>
      <c r="S83" s="30" t="s">
        <v>593</v>
      </c>
    </row>
    <row r="84" spans="1:19" s="108" customFormat="1" ht="67.5" customHeight="1" x14ac:dyDescent="0.2">
      <c r="A84" s="23">
        <v>77</v>
      </c>
      <c r="B84" s="23" t="s">
        <v>53</v>
      </c>
      <c r="C84" s="23">
        <v>3122</v>
      </c>
      <c r="D84" s="23">
        <v>6351</v>
      </c>
      <c r="E84" s="23">
        <v>63</v>
      </c>
      <c r="F84" s="23">
        <v>10</v>
      </c>
      <c r="G84" s="103">
        <v>33010001135</v>
      </c>
      <c r="H84" s="24" t="s">
        <v>367</v>
      </c>
      <c r="I84" s="25" t="s">
        <v>366</v>
      </c>
      <c r="J84" s="23" t="s">
        <v>328</v>
      </c>
      <c r="K84" s="23"/>
      <c r="L84" s="104">
        <v>690</v>
      </c>
      <c r="M84" s="105">
        <v>2018</v>
      </c>
      <c r="N84" s="26">
        <v>0</v>
      </c>
      <c r="O84" s="107">
        <f t="shared" si="5"/>
        <v>690</v>
      </c>
      <c r="P84" s="26">
        <v>0</v>
      </c>
      <c r="Q84" s="26">
        <v>690</v>
      </c>
      <c r="R84" s="26">
        <v>0</v>
      </c>
      <c r="S84" s="30" t="s">
        <v>593</v>
      </c>
    </row>
    <row r="85" spans="1:19" s="108" customFormat="1" ht="67.5" customHeight="1" x14ac:dyDescent="0.2">
      <c r="A85" s="23">
        <v>78</v>
      </c>
      <c r="B85" s="23" t="s">
        <v>53</v>
      </c>
      <c r="C85" s="23">
        <v>3122</v>
      </c>
      <c r="D85" s="23">
        <v>6351</v>
      </c>
      <c r="E85" s="23">
        <v>63</v>
      </c>
      <c r="F85" s="23">
        <v>10</v>
      </c>
      <c r="G85" s="103">
        <v>66010001137</v>
      </c>
      <c r="H85" s="24" t="s">
        <v>365</v>
      </c>
      <c r="I85" s="25" t="s">
        <v>364</v>
      </c>
      <c r="J85" s="23" t="s">
        <v>328</v>
      </c>
      <c r="K85" s="23"/>
      <c r="L85" s="104">
        <v>750</v>
      </c>
      <c r="M85" s="105">
        <v>2018</v>
      </c>
      <c r="N85" s="26">
        <v>0</v>
      </c>
      <c r="O85" s="107">
        <f t="shared" si="5"/>
        <v>750</v>
      </c>
      <c r="P85" s="26">
        <v>0</v>
      </c>
      <c r="Q85" s="26">
        <v>750</v>
      </c>
      <c r="R85" s="26">
        <v>0</v>
      </c>
      <c r="S85" s="30" t="s">
        <v>593</v>
      </c>
    </row>
    <row r="86" spans="1:19" s="108" customFormat="1" ht="67.5" customHeight="1" x14ac:dyDescent="0.2">
      <c r="A86" s="23">
        <v>79</v>
      </c>
      <c r="B86" s="23" t="s">
        <v>53</v>
      </c>
      <c r="C86" s="23">
        <v>3122</v>
      </c>
      <c r="D86" s="23">
        <v>5331</v>
      </c>
      <c r="E86" s="23">
        <v>53</v>
      </c>
      <c r="F86" s="23">
        <v>10</v>
      </c>
      <c r="G86" s="103">
        <v>33010001138</v>
      </c>
      <c r="H86" s="24" t="s">
        <v>363</v>
      </c>
      <c r="I86" s="25" t="s">
        <v>362</v>
      </c>
      <c r="J86" s="23" t="s">
        <v>328</v>
      </c>
      <c r="K86" s="23"/>
      <c r="L86" s="104">
        <v>294</v>
      </c>
      <c r="M86" s="105">
        <v>2018</v>
      </c>
      <c r="N86" s="26">
        <v>0</v>
      </c>
      <c r="O86" s="107">
        <f t="shared" si="5"/>
        <v>294</v>
      </c>
      <c r="P86" s="26">
        <v>0</v>
      </c>
      <c r="Q86" s="26">
        <v>294</v>
      </c>
      <c r="R86" s="26">
        <v>0</v>
      </c>
      <c r="S86" s="30" t="s">
        <v>593</v>
      </c>
    </row>
    <row r="87" spans="1:19" s="108" customFormat="1" ht="67.5" customHeight="1" x14ac:dyDescent="0.2">
      <c r="A87" s="23">
        <v>80</v>
      </c>
      <c r="B87" s="23" t="s">
        <v>53</v>
      </c>
      <c r="C87" s="23">
        <v>3122</v>
      </c>
      <c r="D87" s="23">
        <v>6351</v>
      </c>
      <c r="E87" s="23">
        <v>63</v>
      </c>
      <c r="F87" s="23">
        <v>10</v>
      </c>
      <c r="G87" s="103">
        <v>66010001138</v>
      </c>
      <c r="H87" s="24" t="s">
        <v>361</v>
      </c>
      <c r="I87" s="25" t="s">
        <v>360</v>
      </c>
      <c r="J87" s="23" t="s">
        <v>328</v>
      </c>
      <c r="K87" s="23"/>
      <c r="L87" s="104">
        <v>126</v>
      </c>
      <c r="M87" s="105">
        <v>2018</v>
      </c>
      <c r="N87" s="26">
        <v>0</v>
      </c>
      <c r="O87" s="107">
        <f t="shared" si="5"/>
        <v>126</v>
      </c>
      <c r="P87" s="26">
        <v>0</v>
      </c>
      <c r="Q87" s="26">
        <v>126</v>
      </c>
      <c r="R87" s="26">
        <v>0</v>
      </c>
      <c r="S87" s="30" t="s">
        <v>593</v>
      </c>
    </row>
    <row r="88" spans="1:19" s="108" customFormat="1" ht="67.5" customHeight="1" x14ac:dyDescent="0.2">
      <c r="A88" s="23">
        <v>81</v>
      </c>
      <c r="B88" s="23" t="s">
        <v>46</v>
      </c>
      <c r="C88" s="23">
        <v>3127</v>
      </c>
      <c r="D88" s="23">
        <v>6351</v>
      </c>
      <c r="E88" s="23">
        <v>63</v>
      </c>
      <c r="F88" s="23">
        <v>10</v>
      </c>
      <c r="G88" s="103">
        <v>66010001142</v>
      </c>
      <c r="H88" s="24" t="s">
        <v>359</v>
      </c>
      <c r="I88" s="25" t="s">
        <v>358</v>
      </c>
      <c r="J88" s="23" t="s">
        <v>328</v>
      </c>
      <c r="K88" s="23"/>
      <c r="L88" s="104">
        <v>301</v>
      </c>
      <c r="M88" s="105">
        <v>2018</v>
      </c>
      <c r="N88" s="26">
        <v>0</v>
      </c>
      <c r="O88" s="107">
        <f t="shared" si="5"/>
        <v>301</v>
      </c>
      <c r="P88" s="26">
        <v>0</v>
      </c>
      <c r="Q88" s="26">
        <v>301</v>
      </c>
      <c r="R88" s="26">
        <v>0</v>
      </c>
      <c r="S88" s="30" t="s">
        <v>593</v>
      </c>
    </row>
    <row r="89" spans="1:19" s="108" customFormat="1" ht="67.5" customHeight="1" x14ac:dyDescent="0.2">
      <c r="A89" s="23">
        <v>82</v>
      </c>
      <c r="B89" s="23" t="s">
        <v>44</v>
      </c>
      <c r="C89" s="23">
        <v>3122</v>
      </c>
      <c r="D89" s="23">
        <v>6351</v>
      </c>
      <c r="E89" s="23">
        <v>63</v>
      </c>
      <c r="F89" s="23">
        <v>10</v>
      </c>
      <c r="G89" s="103">
        <v>66010001152</v>
      </c>
      <c r="H89" s="24" t="s">
        <v>357</v>
      </c>
      <c r="I89" s="25" t="s">
        <v>356</v>
      </c>
      <c r="J89" s="23" t="s">
        <v>328</v>
      </c>
      <c r="K89" s="23"/>
      <c r="L89" s="104">
        <v>208</v>
      </c>
      <c r="M89" s="105">
        <v>2018</v>
      </c>
      <c r="N89" s="26">
        <v>0</v>
      </c>
      <c r="O89" s="107">
        <f t="shared" si="5"/>
        <v>208</v>
      </c>
      <c r="P89" s="26">
        <v>100</v>
      </c>
      <c r="Q89" s="26">
        <v>108</v>
      </c>
      <c r="R89" s="26">
        <v>0</v>
      </c>
      <c r="S89" s="30" t="s">
        <v>593</v>
      </c>
    </row>
    <row r="90" spans="1:19" s="108" customFormat="1" ht="67.5" customHeight="1" x14ac:dyDescent="0.2">
      <c r="A90" s="23">
        <v>83</v>
      </c>
      <c r="B90" s="23" t="s">
        <v>44</v>
      </c>
      <c r="C90" s="23">
        <v>3122</v>
      </c>
      <c r="D90" s="23">
        <v>6351</v>
      </c>
      <c r="E90" s="23">
        <v>63</v>
      </c>
      <c r="F90" s="23">
        <v>10</v>
      </c>
      <c r="G90" s="103">
        <v>66010001152</v>
      </c>
      <c r="H90" s="24" t="s">
        <v>355</v>
      </c>
      <c r="I90" s="25" t="s">
        <v>354</v>
      </c>
      <c r="J90" s="23" t="s">
        <v>328</v>
      </c>
      <c r="K90" s="23"/>
      <c r="L90" s="104">
        <v>300</v>
      </c>
      <c r="M90" s="105">
        <v>2018</v>
      </c>
      <c r="N90" s="26">
        <v>0</v>
      </c>
      <c r="O90" s="107">
        <f t="shared" si="5"/>
        <v>300</v>
      </c>
      <c r="P90" s="26">
        <v>0</v>
      </c>
      <c r="Q90" s="26">
        <v>300</v>
      </c>
      <c r="R90" s="26">
        <v>0</v>
      </c>
      <c r="S90" s="30" t="s">
        <v>593</v>
      </c>
    </row>
    <row r="91" spans="1:19" s="108" customFormat="1" ht="67.5" customHeight="1" x14ac:dyDescent="0.2">
      <c r="A91" s="23">
        <v>84</v>
      </c>
      <c r="B91" s="23" t="s">
        <v>44</v>
      </c>
      <c r="C91" s="23">
        <v>3122</v>
      </c>
      <c r="D91" s="23">
        <v>6351</v>
      </c>
      <c r="E91" s="23">
        <v>63</v>
      </c>
      <c r="F91" s="23">
        <v>10</v>
      </c>
      <c r="G91" s="103">
        <v>66010001152</v>
      </c>
      <c r="H91" s="24" t="s">
        <v>353</v>
      </c>
      <c r="I91" s="25" t="s">
        <v>352</v>
      </c>
      <c r="J91" s="23" t="s">
        <v>328</v>
      </c>
      <c r="K91" s="23"/>
      <c r="L91" s="104">
        <v>133</v>
      </c>
      <c r="M91" s="105">
        <v>2018</v>
      </c>
      <c r="N91" s="26">
        <v>0</v>
      </c>
      <c r="O91" s="107">
        <f t="shared" si="5"/>
        <v>133</v>
      </c>
      <c r="P91" s="26">
        <v>0</v>
      </c>
      <c r="Q91" s="26">
        <v>133</v>
      </c>
      <c r="R91" s="26">
        <v>0</v>
      </c>
      <c r="S91" s="30" t="s">
        <v>593</v>
      </c>
    </row>
    <row r="92" spans="1:19" s="108" customFormat="1" ht="67.5" customHeight="1" x14ac:dyDescent="0.2">
      <c r="A92" s="23">
        <v>85</v>
      </c>
      <c r="B92" s="23" t="s">
        <v>53</v>
      </c>
      <c r="C92" s="23">
        <v>3122</v>
      </c>
      <c r="D92" s="23">
        <v>5331</v>
      </c>
      <c r="E92" s="23">
        <v>53</v>
      </c>
      <c r="F92" s="23">
        <v>10</v>
      </c>
      <c r="G92" s="103">
        <v>33010001153</v>
      </c>
      <c r="H92" s="24" t="s">
        <v>351</v>
      </c>
      <c r="I92" s="25" t="s">
        <v>350</v>
      </c>
      <c r="J92" s="23" t="s">
        <v>328</v>
      </c>
      <c r="K92" s="23"/>
      <c r="L92" s="104">
        <v>300</v>
      </c>
      <c r="M92" s="105">
        <v>2018</v>
      </c>
      <c r="N92" s="26">
        <v>0</v>
      </c>
      <c r="O92" s="107">
        <f t="shared" si="5"/>
        <v>300</v>
      </c>
      <c r="P92" s="26">
        <v>0</v>
      </c>
      <c r="Q92" s="26">
        <v>300</v>
      </c>
      <c r="R92" s="26">
        <v>0</v>
      </c>
      <c r="S92" s="30" t="s">
        <v>593</v>
      </c>
    </row>
    <row r="93" spans="1:19" s="108" customFormat="1" ht="67.5" customHeight="1" x14ac:dyDescent="0.2">
      <c r="A93" s="23">
        <v>86</v>
      </c>
      <c r="B93" s="23" t="s">
        <v>53</v>
      </c>
      <c r="C93" s="23">
        <v>3122</v>
      </c>
      <c r="D93" s="23">
        <v>6351</v>
      </c>
      <c r="E93" s="23">
        <v>63</v>
      </c>
      <c r="F93" s="23">
        <v>10</v>
      </c>
      <c r="G93" s="103">
        <v>66010001153</v>
      </c>
      <c r="H93" s="24" t="s">
        <v>349</v>
      </c>
      <c r="I93" s="25" t="s">
        <v>348</v>
      </c>
      <c r="J93" s="23"/>
      <c r="K93" s="23"/>
      <c r="L93" s="104">
        <v>200</v>
      </c>
      <c r="M93" s="105">
        <v>2018</v>
      </c>
      <c r="N93" s="26">
        <v>0</v>
      </c>
      <c r="O93" s="107">
        <f t="shared" si="5"/>
        <v>200</v>
      </c>
      <c r="P93" s="26">
        <v>0</v>
      </c>
      <c r="Q93" s="26">
        <v>200</v>
      </c>
      <c r="R93" s="26">
        <v>0</v>
      </c>
      <c r="S93" s="30" t="s">
        <v>593</v>
      </c>
    </row>
    <row r="94" spans="1:19" s="108" customFormat="1" ht="94.5" x14ac:dyDescent="0.2">
      <c r="A94" s="23">
        <v>87</v>
      </c>
      <c r="B94" s="23" t="s">
        <v>39</v>
      </c>
      <c r="C94" s="23">
        <v>3122</v>
      </c>
      <c r="D94" s="23">
        <v>6351</v>
      </c>
      <c r="E94" s="23">
        <v>63</v>
      </c>
      <c r="F94" s="23">
        <v>10</v>
      </c>
      <c r="G94" s="103">
        <v>66010001160</v>
      </c>
      <c r="H94" s="24" t="s">
        <v>347</v>
      </c>
      <c r="I94" s="25" t="s">
        <v>346</v>
      </c>
      <c r="J94" s="23" t="s">
        <v>328</v>
      </c>
      <c r="K94" s="23"/>
      <c r="L94" s="104">
        <v>600</v>
      </c>
      <c r="M94" s="105">
        <v>2018</v>
      </c>
      <c r="N94" s="26">
        <v>0</v>
      </c>
      <c r="O94" s="107">
        <f t="shared" si="5"/>
        <v>600</v>
      </c>
      <c r="P94" s="26">
        <v>0</v>
      </c>
      <c r="Q94" s="26">
        <v>600</v>
      </c>
      <c r="R94" s="26">
        <v>0</v>
      </c>
      <c r="S94" s="30" t="s">
        <v>593</v>
      </c>
    </row>
    <row r="95" spans="1:19" s="108" customFormat="1" ht="94.5" x14ac:dyDescent="0.2">
      <c r="A95" s="23">
        <v>88</v>
      </c>
      <c r="B95" s="23" t="s">
        <v>39</v>
      </c>
      <c r="C95" s="23">
        <v>3122</v>
      </c>
      <c r="D95" s="23">
        <v>6351</v>
      </c>
      <c r="E95" s="23">
        <v>63</v>
      </c>
      <c r="F95" s="23">
        <v>10</v>
      </c>
      <c r="G95" s="103">
        <v>66010001160</v>
      </c>
      <c r="H95" s="24" t="s">
        <v>345</v>
      </c>
      <c r="I95" s="25" t="s">
        <v>344</v>
      </c>
      <c r="J95" s="23" t="s">
        <v>328</v>
      </c>
      <c r="K95" s="23"/>
      <c r="L95" s="104">
        <v>250</v>
      </c>
      <c r="M95" s="105">
        <v>2018</v>
      </c>
      <c r="N95" s="26">
        <v>0</v>
      </c>
      <c r="O95" s="107">
        <f t="shared" si="5"/>
        <v>250</v>
      </c>
      <c r="P95" s="26">
        <v>0</v>
      </c>
      <c r="Q95" s="26">
        <v>250</v>
      </c>
      <c r="R95" s="26">
        <v>0</v>
      </c>
      <c r="S95" s="30" t="s">
        <v>593</v>
      </c>
    </row>
    <row r="96" spans="1:19" s="108" customFormat="1" ht="94.5" x14ac:dyDescent="0.2">
      <c r="A96" s="23">
        <v>89</v>
      </c>
      <c r="B96" s="23" t="s">
        <v>39</v>
      </c>
      <c r="C96" s="23">
        <v>3122</v>
      </c>
      <c r="D96" s="23">
        <v>6351</v>
      </c>
      <c r="E96" s="23">
        <v>63</v>
      </c>
      <c r="F96" s="23">
        <v>10</v>
      </c>
      <c r="G96" s="103">
        <v>66010001160</v>
      </c>
      <c r="H96" s="24" t="s">
        <v>343</v>
      </c>
      <c r="I96" s="25" t="s">
        <v>342</v>
      </c>
      <c r="J96" s="23" t="s">
        <v>328</v>
      </c>
      <c r="K96" s="23"/>
      <c r="L96" s="104">
        <v>109</v>
      </c>
      <c r="M96" s="105">
        <v>2018</v>
      </c>
      <c r="N96" s="26">
        <v>0</v>
      </c>
      <c r="O96" s="107">
        <f t="shared" si="5"/>
        <v>109</v>
      </c>
      <c r="P96" s="26">
        <v>0</v>
      </c>
      <c r="Q96" s="26">
        <v>109</v>
      </c>
      <c r="R96" s="26">
        <v>0</v>
      </c>
      <c r="S96" s="30" t="s">
        <v>593</v>
      </c>
    </row>
    <row r="97" spans="1:19" s="108" customFormat="1" ht="67.5" customHeight="1" x14ac:dyDescent="0.2">
      <c r="A97" s="23">
        <v>90</v>
      </c>
      <c r="B97" s="23" t="s">
        <v>44</v>
      </c>
      <c r="C97" s="23">
        <v>3127</v>
      </c>
      <c r="D97" s="23">
        <v>6351</v>
      </c>
      <c r="E97" s="23">
        <v>63</v>
      </c>
      <c r="F97" s="23">
        <v>10</v>
      </c>
      <c r="G97" s="103">
        <v>66010001162</v>
      </c>
      <c r="H97" s="24" t="s">
        <v>341</v>
      </c>
      <c r="I97" s="25" t="s">
        <v>340</v>
      </c>
      <c r="J97" s="23"/>
      <c r="K97" s="23"/>
      <c r="L97" s="104">
        <v>1500</v>
      </c>
      <c r="M97" s="105">
        <v>2018</v>
      </c>
      <c r="N97" s="26">
        <v>0</v>
      </c>
      <c r="O97" s="107">
        <f t="shared" si="5"/>
        <v>1500</v>
      </c>
      <c r="P97" s="26">
        <v>0</v>
      </c>
      <c r="Q97" s="26">
        <v>1500</v>
      </c>
      <c r="R97" s="26">
        <v>0</v>
      </c>
      <c r="S97" s="30" t="s">
        <v>593</v>
      </c>
    </row>
    <row r="98" spans="1:19" s="108" customFormat="1" ht="67.5" customHeight="1" x14ac:dyDescent="0.2">
      <c r="A98" s="23">
        <v>91</v>
      </c>
      <c r="B98" s="23" t="s">
        <v>44</v>
      </c>
      <c r="C98" s="23">
        <v>3127</v>
      </c>
      <c r="D98" s="23">
        <v>6351</v>
      </c>
      <c r="E98" s="23">
        <v>63</v>
      </c>
      <c r="F98" s="23">
        <v>10</v>
      </c>
      <c r="G98" s="103">
        <v>66010001173</v>
      </c>
      <c r="H98" s="24" t="s">
        <v>339</v>
      </c>
      <c r="I98" s="25" t="s">
        <v>338</v>
      </c>
      <c r="J98" s="23" t="s">
        <v>328</v>
      </c>
      <c r="K98" s="23"/>
      <c r="L98" s="104">
        <v>424</v>
      </c>
      <c r="M98" s="105">
        <v>2018</v>
      </c>
      <c r="N98" s="26">
        <v>0</v>
      </c>
      <c r="O98" s="107">
        <f t="shared" si="5"/>
        <v>424</v>
      </c>
      <c r="P98" s="26">
        <v>0</v>
      </c>
      <c r="Q98" s="26">
        <v>424</v>
      </c>
      <c r="R98" s="26">
        <v>0</v>
      </c>
      <c r="S98" s="30" t="s">
        <v>593</v>
      </c>
    </row>
    <row r="99" spans="1:19" s="108" customFormat="1" ht="67.5" customHeight="1" x14ac:dyDescent="0.2">
      <c r="A99" s="23">
        <v>92</v>
      </c>
      <c r="B99" s="23" t="s">
        <v>39</v>
      </c>
      <c r="C99" s="23">
        <v>3127</v>
      </c>
      <c r="D99" s="23">
        <v>5331</v>
      </c>
      <c r="E99" s="23">
        <v>53</v>
      </c>
      <c r="F99" s="23">
        <v>10</v>
      </c>
      <c r="G99" s="103">
        <v>33010001206</v>
      </c>
      <c r="H99" s="24" t="s">
        <v>337</v>
      </c>
      <c r="I99" s="25" t="s">
        <v>336</v>
      </c>
      <c r="J99" s="23"/>
      <c r="K99" s="23"/>
      <c r="L99" s="104">
        <v>150</v>
      </c>
      <c r="M99" s="105">
        <v>2018</v>
      </c>
      <c r="N99" s="26">
        <v>0</v>
      </c>
      <c r="O99" s="107">
        <f t="shared" si="5"/>
        <v>150</v>
      </c>
      <c r="P99" s="26">
        <v>0</v>
      </c>
      <c r="Q99" s="26">
        <v>150</v>
      </c>
      <c r="R99" s="26">
        <v>0</v>
      </c>
      <c r="S99" s="30" t="s">
        <v>593</v>
      </c>
    </row>
    <row r="100" spans="1:19" s="108" customFormat="1" ht="78.75" x14ac:dyDescent="0.2">
      <c r="A100" s="23">
        <v>93</v>
      </c>
      <c r="B100" s="23" t="s">
        <v>39</v>
      </c>
      <c r="C100" s="23">
        <v>3127</v>
      </c>
      <c r="D100" s="23">
        <v>5331</v>
      </c>
      <c r="E100" s="23">
        <v>53</v>
      </c>
      <c r="F100" s="23">
        <v>10</v>
      </c>
      <c r="G100" s="103">
        <v>33010001206</v>
      </c>
      <c r="H100" s="24" t="s">
        <v>335</v>
      </c>
      <c r="I100" s="25" t="s">
        <v>334</v>
      </c>
      <c r="J100" s="23"/>
      <c r="K100" s="23"/>
      <c r="L100" s="104">
        <v>180</v>
      </c>
      <c r="M100" s="105">
        <v>2018</v>
      </c>
      <c r="N100" s="26">
        <v>0</v>
      </c>
      <c r="O100" s="107">
        <f t="shared" si="5"/>
        <v>180</v>
      </c>
      <c r="P100" s="26">
        <v>0</v>
      </c>
      <c r="Q100" s="26">
        <v>180</v>
      </c>
      <c r="R100" s="26">
        <v>0</v>
      </c>
      <c r="S100" s="30" t="s">
        <v>593</v>
      </c>
    </row>
    <row r="101" spans="1:19" s="108" customFormat="1" ht="67.5" customHeight="1" x14ac:dyDescent="0.2">
      <c r="A101" s="23">
        <v>94</v>
      </c>
      <c r="B101" s="23" t="s">
        <v>39</v>
      </c>
      <c r="C101" s="23">
        <v>3127</v>
      </c>
      <c r="D101" s="23">
        <v>6351</v>
      </c>
      <c r="E101" s="23">
        <v>63</v>
      </c>
      <c r="F101" s="23">
        <v>10</v>
      </c>
      <c r="G101" s="103">
        <v>66010001208</v>
      </c>
      <c r="H101" s="24" t="s">
        <v>333</v>
      </c>
      <c r="I101" s="25" t="s">
        <v>332</v>
      </c>
      <c r="J101" s="23"/>
      <c r="K101" s="23"/>
      <c r="L101" s="104">
        <v>200</v>
      </c>
      <c r="M101" s="105">
        <v>2018</v>
      </c>
      <c r="N101" s="26">
        <v>0</v>
      </c>
      <c r="O101" s="107">
        <f t="shared" si="5"/>
        <v>200</v>
      </c>
      <c r="P101" s="26">
        <v>0</v>
      </c>
      <c r="Q101" s="26">
        <v>200</v>
      </c>
      <c r="R101" s="26">
        <v>0</v>
      </c>
      <c r="S101" s="30" t="s">
        <v>593</v>
      </c>
    </row>
    <row r="102" spans="1:19" s="108" customFormat="1" ht="67.5" customHeight="1" x14ac:dyDescent="0.2">
      <c r="A102" s="23">
        <v>95</v>
      </c>
      <c r="B102" s="23" t="s">
        <v>53</v>
      </c>
      <c r="C102" s="23">
        <v>3127</v>
      </c>
      <c r="D102" s="23">
        <v>5331</v>
      </c>
      <c r="E102" s="23">
        <v>53</v>
      </c>
      <c r="F102" s="23">
        <v>10</v>
      </c>
      <c r="G102" s="103">
        <v>33010001223</v>
      </c>
      <c r="H102" s="24" t="s">
        <v>331</v>
      </c>
      <c r="I102" s="25" t="s">
        <v>330</v>
      </c>
      <c r="J102" s="23"/>
      <c r="K102" s="23"/>
      <c r="L102" s="104">
        <v>400</v>
      </c>
      <c r="M102" s="105">
        <v>2018</v>
      </c>
      <c r="N102" s="26">
        <v>0</v>
      </c>
      <c r="O102" s="107">
        <f t="shared" si="5"/>
        <v>400</v>
      </c>
      <c r="P102" s="26">
        <v>0</v>
      </c>
      <c r="Q102" s="26">
        <v>400</v>
      </c>
      <c r="R102" s="26">
        <v>0</v>
      </c>
      <c r="S102" s="30" t="s">
        <v>593</v>
      </c>
    </row>
    <row r="103" spans="1:19" s="108" customFormat="1" ht="67.5" customHeight="1" x14ac:dyDescent="0.2">
      <c r="A103" s="23">
        <v>96</v>
      </c>
      <c r="B103" s="23" t="s">
        <v>53</v>
      </c>
      <c r="C103" s="23">
        <v>3127</v>
      </c>
      <c r="D103" s="23">
        <v>6351</v>
      </c>
      <c r="E103" s="23">
        <v>63</v>
      </c>
      <c r="F103" s="23">
        <v>10</v>
      </c>
      <c r="G103" s="103">
        <v>66010001223</v>
      </c>
      <c r="H103" s="24" t="s">
        <v>327</v>
      </c>
      <c r="I103" s="25" t="s">
        <v>326</v>
      </c>
      <c r="J103" s="23"/>
      <c r="K103" s="23"/>
      <c r="L103" s="104">
        <v>100</v>
      </c>
      <c r="M103" s="105">
        <v>2018</v>
      </c>
      <c r="N103" s="26">
        <v>0</v>
      </c>
      <c r="O103" s="107">
        <f t="shared" si="5"/>
        <v>100</v>
      </c>
      <c r="P103" s="26">
        <v>0</v>
      </c>
      <c r="Q103" s="26">
        <v>100</v>
      </c>
      <c r="R103" s="26">
        <v>0</v>
      </c>
      <c r="S103" s="30" t="s">
        <v>593</v>
      </c>
    </row>
    <row r="104" spans="1:19" s="108" customFormat="1" ht="67.5" customHeight="1" x14ac:dyDescent="0.2">
      <c r="A104" s="23">
        <v>97</v>
      </c>
      <c r="B104" s="23" t="s">
        <v>46</v>
      </c>
      <c r="C104" s="23">
        <v>3127</v>
      </c>
      <c r="D104" s="23">
        <v>6351</v>
      </c>
      <c r="E104" s="23">
        <v>63</v>
      </c>
      <c r="F104" s="23">
        <v>10</v>
      </c>
      <c r="G104" s="103">
        <v>66010001226</v>
      </c>
      <c r="H104" s="24" t="s">
        <v>325</v>
      </c>
      <c r="I104" s="25" t="s">
        <v>324</v>
      </c>
      <c r="J104" s="23"/>
      <c r="K104" s="23"/>
      <c r="L104" s="104">
        <v>2200</v>
      </c>
      <c r="M104" s="105">
        <v>2018</v>
      </c>
      <c r="N104" s="26">
        <v>0</v>
      </c>
      <c r="O104" s="107">
        <f t="shared" si="5"/>
        <v>2200</v>
      </c>
      <c r="P104" s="26">
        <v>0</v>
      </c>
      <c r="Q104" s="26">
        <v>2200</v>
      </c>
      <c r="R104" s="26">
        <v>0</v>
      </c>
      <c r="S104" s="30" t="s">
        <v>593</v>
      </c>
    </row>
    <row r="105" spans="1:19" s="108" customFormat="1" ht="67.5" customHeight="1" x14ac:dyDescent="0.2">
      <c r="A105" s="23">
        <v>98</v>
      </c>
      <c r="B105" s="23" t="s">
        <v>46</v>
      </c>
      <c r="C105" s="23">
        <v>3133</v>
      </c>
      <c r="D105" s="23">
        <v>6351</v>
      </c>
      <c r="E105" s="23">
        <v>63</v>
      </c>
      <c r="F105" s="23">
        <v>10</v>
      </c>
      <c r="G105" s="103">
        <v>66010001407</v>
      </c>
      <c r="H105" s="24" t="s">
        <v>323</v>
      </c>
      <c r="I105" s="25" t="s">
        <v>322</v>
      </c>
      <c r="J105" s="23"/>
      <c r="K105" s="23"/>
      <c r="L105" s="104">
        <v>395</v>
      </c>
      <c r="M105" s="105">
        <v>2018</v>
      </c>
      <c r="N105" s="26">
        <v>0</v>
      </c>
      <c r="O105" s="107">
        <f t="shared" si="5"/>
        <v>395</v>
      </c>
      <c r="P105" s="26">
        <v>0</v>
      </c>
      <c r="Q105" s="26">
        <v>395</v>
      </c>
      <c r="R105" s="26">
        <v>0</v>
      </c>
      <c r="S105" s="30" t="s">
        <v>593</v>
      </c>
    </row>
    <row r="106" spans="1:19" s="108" customFormat="1" ht="67.5" customHeight="1" x14ac:dyDescent="0.2">
      <c r="A106" s="23">
        <v>99</v>
      </c>
      <c r="B106" s="23" t="s">
        <v>39</v>
      </c>
      <c r="C106" s="23">
        <v>3122</v>
      </c>
      <c r="D106" s="23">
        <v>6351</v>
      </c>
      <c r="E106" s="23">
        <v>63</v>
      </c>
      <c r="F106" s="23">
        <v>10</v>
      </c>
      <c r="G106" s="103">
        <v>66010001120</v>
      </c>
      <c r="H106" s="24" t="s">
        <v>321</v>
      </c>
      <c r="I106" s="25" t="s">
        <v>320</v>
      </c>
      <c r="J106" s="23"/>
      <c r="K106" s="23"/>
      <c r="L106" s="104">
        <v>500</v>
      </c>
      <c r="M106" s="105">
        <v>2018</v>
      </c>
      <c r="N106" s="26">
        <v>0</v>
      </c>
      <c r="O106" s="107">
        <f t="shared" si="5"/>
        <v>500</v>
      </c>
      <c r="P106" s="26">
        <v>0</v>
      </c>
      <c r="Q106" s="26">
        <v>500</v>
      </c>
      <c r="R106" s="26">
        <v>0</v>
      </c>
      <c r="S106" s="30" t="s">
        <v>593</v>
      </c>
    </row>
    <row r="107" spans="1:19" s="108" customFormat="1" ht="67.5" customHeight="1" x14ac:dyDescent="0.2">
      <c r="A107" s="23">
        <v>100</v>
      </c>
      <c r="B107" s="23" t="s">
        <v>44</v>
      </c>
      <c r="C107" s="23"/>
      <c r="D107" s="23">
        <v>6121</v>
      </c>
      <c r="E107" s="23">
        <v>61</v>
      </c>
      <c r="F107" s="23">
        <v>10</v>
      </c>
      <c r="G107" s="103" t="s">
        <v>146</v>
      </c>
      <c r="H107" s="24" t="s">
        <v>201</v>
      </c>
      <c r="I107" s="25" t="s">
        <v>196</v>
      </c>
      <c r="J107" s="23" t="s">
        <v>129</v>
      </c>
      <c r="K107" s="23" t="s">
        <v>32</v>
      </c>
      <c r="L107" s="104">
        <v>31500</v>
      </c>
      <c r="M107" s="105">
        <v>2018</v>
      </c>
      <c r="N107" s="106">
        <v>0</v>
      </c>
      <c r="O107" s="107">
        <f>SUM(P107:Q107)</f>
        <v>31500</v>
      </c>
      <c r="P107" s="82">
        <v>0</v>
      </c>
      <c r="Q107" s="82">
        <v>31500</v>
      </c>
      <c r="R107" s="82">
        <v>0</v>
      </c>
      <c r="S107" s="30" t="s">
        <v>686</v>
      </c>
    </row>
    <row r="108" spans="1:19" s="22" customFormat="1" ht="25.5" customHeight="1" x14ac:dyDescent="0.3">
      <c r="A108" s="101" t="s">
        <v>688</v>
      </c>
      <c r="B108" s="102"/>
      <c r="C108" s="102"/>
      <c r="D108" s="102"/>
      <c r="E108" s="102"/>
      <c r="F108" s="102"/>
      <c r="G108" s="102"/>
      <c r="H108" s="102"/>
      <c r="I108" s="102"/>
      <c r="J108" s="102"/>
      <c r="K108" s="102"/>
      <c r="L108" s="20">
        <f>SUM(L109)</f>
        <v>2362</v>
      </c>
      <c r="M108" s="20"/>
      <c r="N108" s="20">
        <f t="shared" ref="N108:R108" si="6">SUM(N109)</f>
        <v>0</v>
      </c>
      <c r="O108" s="20">
        <f t="shared" si="6"/>
        <v>2362</v>
      </c>
      <c r="P108" s="20">
        <f t="shared" si="6"/>
        <v>0</v>
      </c>
      <c r="Q108" s="20">
        <f t="shared" si="6"/>
        <v>2362</v>
      </c>
      <c r="R108" s="20">
        <f t="shared" si="6"/>
        <v>0</v>
      </c>
      <c r="S108" s="21"/>
    </row>
    <row r="109" spans="1:19" s="108" customFormat="1" ht="67.5" customHeight="1" x14ac:dyDescent="0.2">
      <c r="A109" s="23">
        <v>5</v>
      </c>
      <c r="B109" s="23" t="s">
        <v>39</v>
      </c>
      <c r="C109" s="23">
        <v>3315</v>
      </c>
      <c r="D109" s="23">
        <v>6351</v>
      </c>
      <c r="E109" s="23">
        <v>63</v>
      </c>
      <c r="F109" s="23">
        <v>13</v>
      </c>
      <c r="G109" s="152">
        <v>66013001608</v>
      </c>
      <c r="H109" s="24" t="s">
        <v>313</v>
      </c>
      <c r="I109" s="154" t="s">
        <v>305</v>
      </c>
      <c r="J109" s="23"/>
      <c r="K109" s="23"/>
      <c r="L109" s="104">
        <v>2362</v>
      </c>
      <c r="M109" s="153">
        <v>2018</v>
      </c>
      <c r="N109" s="78">
        <v>0</v>
      </c>
      <c r="O109" s="107">
        <f>P109+Q109</f>
        <v>2362</v>
      </c>
      <c r="P109" s="78">
        <v>0</v>
      </c>
      <c r="Q109" s="78">
        <v>2362</v>
      </c>
      <c r="R109" s="78">
        <v>0</v>
      </c>
      <c r="S109" s="30"/>
    </row>
    <row r="110" spans="1:19" s="22" customFormat="1" ht="25.5" customHeight="1" x14ac:dyDescent="0.3">
      <c r="A110" s="101" t="s">
        <v>670</v>
      </c>
      <c r="B110" s="102"/>
      <c r="C110" s="102"/>
      <c r="D110" s="102"/>
      <c r="E110" s="102"/>
      <c r="F110" s="102"/>
      <c r="G110" s="102"/>
      <c r="H110" s="102"/>
      <c r="I110" s="102"/>
      <c r="J110" s="102"/>
      <c r="K110" s="102"/>
      <c r="L110" s="20">
        <f>SUM(L111:L117)</f>
        <v>144800</v>
      </c>
      <c r="M110" s="20"/>
      <c r="N110" s="20">
        <f>SUM(N111:N117)</f>
        <v>0</v>
      </c>
      <c r="O110" s="20">
        <f>SUM(O111:O117)</f>
        <v>144800</v>
      </c>
      <c r="P110" s="20">
        <f>SUM(P111:P117)</f>
        <v>0</v>
      </c>
      <c r="Q110" s="20">
        <f>SUM(Q111:Q117)</f>
        <v>144800</v>
      </c>
      <c r="R110" s="20">
        <f>SUM(R111:R117)</f>
        <v>0</v>
      </c>
      <c r="S110" s="21"/>
    </row>
    <row r="111" spans="1:19" s="91" customFormat="1" ht="60" x14ac:dyDescent="0.2">
      <c r="A111" s="73">
        <v>1</v>
      </c>
      <c r="B111" s="73" t="s">
        <v>44</v>
      </c>
      <c r="C111" s="85"/>
      <c r="D111" s="85"/>
      <c r="E111" s="73"/>
      <c r="F111" s="73"/>
      <c r="G111" s="73">
        <v>63</v>
      </c>
      <c r="H111" s="86" t="s">
        <v>45</v>
      </c>
      <c r="I111" s="87" t="s">
        <v>41</v>
      </c>
      <c r="J111" s="73"/>
      <c r="K111" s="73"/>
      <c r="L111" s="82">
        <v>27500</v>
      </c>
      <c r="M111" s="88">
        <v>2018</v>
      </c>
      <c r="N111" s="26">
        <v>0</v>
      </c>
      <c r="O111" s="81">
        <v>27500</v>
      </c>
      <c r="P111" s="26">
        <v>0</v>
      </c>
      <c r="Q111" s="26">
        <v>27500</v>
      </c>
      <c r="R111" s="26">
        <v>0</v>
      </c>
      <c r="S111" s="90" t="s">
        <v>667</v>
      </c>
    </row>
    <row r="112" spans="1:19" s="91" customFormat="1" ht="90" x14ac:dyDescent="0.2">
      <c r="A112" s="73">
        <v>2</v>
      </c>
      <c r="B112" s="73" t="s">
        <v>46</v>
      </c>
      <c r="C112" s="85"/>
      <c r="D112" s="85"/>
      <c r="E112" s="73"/>
      <c r="F112" s="73"/>
      <c r="G112" s="73">
        <v>63</v>
      </c>
      <c r="H112" s="86" t="s">
        <v>47</v>
      </c>
      <c r="I112" s="87" t="s">
        <v>41</v>
      </c>
      <c r="J112" s="73"/>
      <c r="K112" s="73"/>
      <c r="L112" s="82">
        <v>38000</v>
      </c>
      <c r="M112" s="88">
        <v>2018</v>
      </c>
      <c r="N112" s="26">
        <v>0</v>
      </c>
      <c r="O112" s="81">
        <v>38000</v>
      </c>
      <c r="P112" s="26">
        <v>0</v>
      </c>
      <c r="Q112" s="26">
        <v>38000</v>
      </c>
      <c r="R112" s="26">
        <v>0</v>
      </c>
      <c r="S112" s="90" t="s">
        <v>668</v>
      </c>
    </row>
    <row r="113" spans="1:20" s="91" customFormat="1" ht="23.25" customHeight="1" x14ac:dyDescent="0.2">
      <c r="A113" s="73">
        <v>3</v>
      </c>
      <c r="B113" s="73" t="s">
        <v>39</v>
      </c>
      <c r="C113" s="85"/>
      <c r="D113" s="85"/>
      <c r="E113" s="73"/>
      <c r="F113" s="73"/>
      <c r="G113" s="73">
        <v>63</v>
      </c>
      <c r="H113" s="86" t="s">
        <v>55</v>
      </c>
      <c r="I113" s="87" t="s">
        <v>56</v>
      </c>
      <c r="J113" s="73"/>
      <c r="K113" s="73"/>
      <c r="L113" s="82">
        <v>25300</v>
      </c>
      <c r="M113" s="88">
        <v>2018</v>
      </c>
      <c r="N113" s="26">
        <v>0</v>
      </c>
      <c r="O113" s="81">
        <v>25300</v>
      </c>
      <c r="P113" s="26">
        <v>0</v>
      </c>
      <c r="Q113" s="26">
        <v>25300</v>
      </c>
      <c r="R113" s="26">
        <v>0</v>
      </c>
      <c r="S113" s="90" t="s">
        <v>35</v>
      </c>
    </row>
    <row r="114" spans="1:20" s="91" customFormat="1" ht="30" customHeight="1" x14ac:dyDescent="0.2">
      <c r="A114" s="73">
        <v>4</v>
      </c>
      <c r="B114" s="73" t="s">
        <v>46</v>
      </c>
      <c r="C114" s="85"/>
      <c r="D114" s="85"/>
      <c r="E114" s="73"/>
      <c r="F114" s="73"/>
      <c r="G114" s="73">
        <v>63</v>
      </c>
      <c r="H114" s="86" t="s">
        <v>65</v>
      </c>
      <c r="I114" s="87" t="s">
        <v>56</v>
      </c>
      <c r="J114" s="73"/>
      <c r="K114" s="73"/>
      <c r="L114" s="82">
        <v>7000</v>
      </c>
      <c r="M114" s="88">
        <v>2018</v>
      </c>
      <c r="N114" s="26">
        <v>0</v>
      </c>
      <c r="O114" s="81">
        <v>7000</v>
      </c>
      <c r="P114" s="26">
        <v>0</v>
      </c>
      <c r="Q114" s="26">
        <v>7000</v>
      </c>
      <c r="R114" s="26">
        <v>0</v>
      </c>
      <c r="S114" s="90" t="s">
        <v>35</v>
      </c>
    </row>
    <row r="115" spans="1:20" s="91" customFormat="1" ht="30" customHeight="1" x14ac:dyDescent="0.2">
      <c r="A115" s="92">
        <v>5</v>
      </c>
      <c r="B115" s="92" t="s">
        <v>39</v>
      </c>
      <c r="C115" s="93"/>
      <c r="D115" s="93"/>
      <c r="E115" s="92"/>
      <c r="F115" s="92"/>
      <c r="G115" s="73">
        <v>63</v>
      </c>
      <c r="H115" s="94" t="s">
        <v>67</v>
      </c>
      <c r="I115" s="95" t="s">
        <v>41</v>
      </c>
      <c r="J115" s="92"/>
      <c r="K115" s="92"/>
      <c r="L115" s="96">
        <v>12000</v>
      </c>
      <c r="M115" s="97">
        <v>2018</v>
      </c>
      <c r="N115" s="26">
        <v>0</v>
      </c>
      <c r="O115" s="98">
        <v>12000</v>
      </c>
      <c r="P115" s="26">
        <v>0</v>
      </c>
      <c r="Q115" s="26">
        <v>12000</v>
      </c>
      <c r="R115" s="26">
        <v>0</v>
      </c>
      <c r="S115" s="90" t="s">
        <v>35</v>
      </c>
    </row>
    <row r="116" spans="1:20" s="91" customFormat="1" ht="30" customHeight="1" x14ac:dyDescent="0.2">
      <c r="A116" s="73">
        <v>6</v>
      </c>
      <c r="B116" s="73" t="s">
        <v>39</v>
      </c>
      <c r="C116" s="85"/>
      <c r="D116" s="85"/>
      <c r="E116" s="73"/>
      <c r="F116" s="73"/>
      <c r="G116" s="73">
        <v>63</v>
      </c>
      <c r="H116" s="86" t="s">
        <v>68</v>
      </c>
      <c r="I116" s="87" t="s">
        <v>41</v>
      </c>
      <c r="J116" s="73"/>
      <c r="K116" s="73"/>
      <c r="L116" s="82">
        <v>20000</v>
      </c>
      <c r="M116" s="88">
        <v>2018</v>
      </c>
      <c r="N116" s="26">
        <v>0</v>
      </c>
      <c r="O116" s="81">
        <v>20000</v>
      </c>
      <c r="P116" s="26">
        <v>0</v>
      </c>
      <c r="Q116" s="26">
        <v>20000</v>
      </c>
      <c r="R116" s="26">
        <v>0</v>
      </c>
      <c r="S116" s="90" t="s">
        <v>35</v>
      </c>
    </row>
    <row r="117" spans="1:20" s="91" customFormat="1" ht="30" customHeight="1" x14ac:dyDescent="0.2">
      <c r="A117" s="92">
        <v>7</v>
      </c>
      <c r="B117" s="73" t="s">
        <v>53</v>
      </c>
      <c r="C117" s="85"/>
      <c r="D117" s="85"/>
      <c r="E117" s="73"/>
      <c r="F117" s="73"/>
      <c r="G117" s="73">
        <v>63</v>
      </c>
      <c r="H117" s="86" t="s">
        <v>69</v>
      </c>
      <c r="I117" s="87" t="s">
        <v>41</v>
      </c>
      <c r="J117" s="73"/>
      <c r="K117" s="73"/>
      <c r="L117" s="82">
        <v>15000</v>
      </c>
      <c r="M117" s="88">
        <v>2018</v>
      </c>
      <c r="N117" s="26">
        <v>0</v>
      </c>
      <c r="O117" s="81">
        <v>15000</v>
      </c>
      <c r="P117" s="26">
        <v>0</v>
      </c>
      <c r="Q117" s="26">
        <v>15000</v>
      </c>
      <c r="R117" s="26">
        <v>0</v>
      </c>
      <c r="S117" s="90" t="s">
        <v>35</v>
      </c>
    </row>
    <row r="118" spans="1:20" s="91" customFormat="1" ht="30" customHeight="1" x14ac:dyDescent="0.2">
      <c r="A118" s="73">
        <v>8</v>
      </c>
      <c r="B118" s="73" t="s">
        <v>46</v>
      </c>
      <c r="C118" s="85"/>
      <c r="D118" s="85"/>
      <c r="E118" s="73"/>
      <c r="F118" s="73"/>
      <c r="G118" s="73">
        <v>63</v>
      </c>
      <c r="H118" s="86" t="s">
        <v>48</v>
      </c>
      <c r="I118" s="87" t="s">
        <v>41</v>
      </c>
      <c r="J118" s="73"/>
      <c r="K118" s="73"/>
      <c r="L118" s="82">
        <v>13032</v>
      </c>
      <c r="M118" s="88">
        <v>2018</v>
      </c>
      <c r="N118" s="89"/>
      <c r="O118" s="81">
        <v>13032</v>
      </c>
      <c r="P118" s="89">
        <v>0</v>
      </c>
      <c r="Q118" s="82">
        <v>13032</v>
      </c>
      <c r="R118" s="82">
        <v>0</v>
      </c>
      <c r="S118" s="90" t="s">
        <v>49</v>
      </c>
    </row>
    <row r="119" spans="1:20" s="91" customFormat="1" ht="30" customHeight="1" x14ac:dyDescent="0.2">
      <c r="A119" s="73">
        <v>9</v>
      </c>
      <c r="B119" s="73" t="s">
        <v>46</v>
      </c>
      <c r="C119" s="85"/>
      <c r="D119" s="85"/>
      <c r="E119" s="73"/>
      <c r="F119" s="73"/>
      <c r="G119" s="73">
        <v>63</v>
      </c>
      <c r="H119" s="86" t="s">
        <v>50</v>
      </c>
      <c r="I119" s="87" t="s">
        <v>51</v>
      </c>
      <c r="J119" s="73"/>
      <c r="K119" s="73"/>
      <c r="L119" s="82">
        <v>19500</v>
      </c>
      <c r="M119" s="88">
        <v>2018</v>
      </c>
      <c r="N119" s="89"/>
      <c r="O119" s="81">
        <v>19500</v>
      </c>
      <c r="P119" s="89">
        <v>0</v>
      </c>
      <c r="Q119" s="82">
        <v>19500</v>
      </c>
      <c r="R119" s="82">
        <v>0</v>
      </c>
      <c r="S119" s="90"/>
    </row>
    <row r="120" spans="1:20" s="91" customFormat="1" ht="30" customHeight="1" x14ac:dyDescent="0.2">
      <c r="A120" s="73">
        <v>10</v>
      </c>
      <c r="B120" s="73" t="s">
        <v>53</v>
      </c>
      <c r="C120" s="85"/>
      <c r="D120" s="85"/>
      <c r="E120" s="73"/>
      <c r="F120" s="73"/>
      <c r="G120" s="73">
        <v>63</v>
      </c>
      <c r="H120" s="86" t="s">
        <v>54</v>
      </c>
      <c r="I120" s="87" t="s">
        <v>41</v>
      </c>
      <c r="J120" s="73"/>
      <c r="K120" s="73"/>
      <c r="L120" s="82">
        <v>11000</v>
      </c>
      <c r="M120" s="88">
        <v>2018</v>
      </c>
      <c r="N120" s="89"/>
      <c r="O120" s="81">
        <v>11000</v>
      </c>
      <c r="P120" s="89">
        <v>0</v>
      </c>
      <c r="Q120" s="82">
        <v>11000</v>
      </c>
      <c r="R120" s="82">
        <v>0</v>
      </c>
      <c r="S120" s="90"/>
    </row>
    <row r="121" spans="1:20" s="91" customFormat="1" ht="30" customHeight="1" x14ac:dyDescent="0.2">
      <c r="A121" s="74">
        <v>11</v>
      </c>
      <c r="B121" s="74"/>
      <c r="C121" s="75">
        <v>66012001600</v>
      </c>
      <c r="D121" s="75">
        <v>2212</v>
      </c>
      <c r="E121" s="74">
        <v>6351</v>
      </c>
      <c r="F121" s="74">
        <v>12</v>
      </c>
      <c r="G121" s="73">
        <v>63</v>
      </c>
      <c r="H121" s="76" t="s">
        <v>95</v>
      </c>
      <c r="I121" s="77" t="s">
        <v>96</v>
      </c>
      <c r="J121" s="74"/>
      <c r="K121" s="74"/>
      <c r="L121" s="78">
        <v>5000</v>
      </c>
      <c r="M121" s="79">
        <v>2018</v>
      </c>
      <c r="N121" s="80"/>
      <c r="O121" s="81">
        <v>5000</v>
      </c>
      <c r="P121" s="89">
        <v>0</v>
      </c>
      <c r="Q121" s="78">
        <v>5000</v>
      </c>
      <c r="R121" s="78">
        <f>L121-N121-O121</f>
        <v>0</v>
      </c>
      <c r="S121" s="90"/>
    </row>
    <row r="122" spans="1:20" ht="35.25" customHeight="1" x14ac:dyDescent="0.2">
      <c r="A122" s="109" t="s">
        <v>669</v>
      </c>
      <c r="B122" s="110"/>
      <c r="C122" s="110"/>
      <c r="D122" s="110"/>
      <c r="E122" s="110"/>
      <c r="F122" s="110"/>
      <c r="G122" s="110"/>
      <c r="H122" s="110"/>
      <c r="I122" s="110"/>
      <c r="J122" s="110"/>
      <c r="K122" s="110"/>
      <c r="L122" s="31">
        <f>L7+L110+L108</f>
        <v>379032</v>
      </c>
      <c r="M122" s="31"/>
      <c r="N122" s="31">
        <f t="shared" ref="N122:R122" si="7">N7+N110+N108</f>
        <v>0</v>
      </c>
      <c r="O122" s="31">
        <f t="shared" si="7"/>
        <v>276249</v>
      </c>
      <c r="P122" s="31">
        <f t="shared" si="7"/>
        <v>1188</v>
      </c>
      <c r="Q122" s="31">
        <f t="shared" si="7"/>
        <v>275061</v>
      </c>
      <c r="R122" s="31">
        <f t="shared" si="7"/>
        <v>102783</v>
      </c>
      <c r="S122" s="33"/>
      <c r="T122" s="194"/>
    </row>
    <row r="123" spans="1:20" s="6" customFormat="1" x14ac:dyDescent="0.2">
      <c r="A123" s="5"/>
      <c r="B123" s="5"/>
      <c r="C123" s="5"/>
      <c r="D123" s="5"/>
      <c r="E123" s="5"/>
      <c r="F123" s="5"/>
      <c r="G123" s="5"/>
      <c r="H123" s="34"/>
      <c r="I123" s="5"/>
      <c r="J123" s="35"/>
      <c r="K123" s="36"/>
      <c r="L123" s="37"/>
      <c r="M123" s="38"/>
      <c r="N123" s="38"/>
      <c r="S123" s="39"/>
      <c r="T123" s="10"/>
    </row>
    <row r="124" spans="1:20" s="6" customFormat="1" x14ac:dyDescent="0.2">
      <c r="A124" s="5"/>
      <c r="B124" s="5"/>
      <c r="C124" s="5"/>
      <c r="D124" s="5"/>
      <c r="E124" s="5"/>
      <c r="F124" s="5"/>
      <c r="G124" s="5"/>
      <c r="H124" s="5"/>
      <c r="I124" s="5"/>
      <c r="J124" s="40"/>
      <c r="K124" s="41"/>
      <c r="L124" s="42"/>
      <c r="S124" s="39"/>
      <c r="T124" s="10"/>
    </row>
    <row r="125" spans="1:20" s="6" customFormat="1" x14ac:dyDescent="0.2">
      <c r="A125" s="5"/>
      <c r="B125" s="5"/>
      <c r="C125" s="5"/>
      <c r="D125" s="5"/>
      <c r="E125" s="5"/>
      <c r="F125" s="5"/>
      <c r="G125" s="5"/>
      <c r="H125" s="5"/>
      <c r="I125" s="5"/>
      <c r="J125" s="40"/>
      <c r="K125" s="41"/>
      <c r="L125" s="42"/>
      <c r="S125" s="39"/>
      <c r="T125" s="10"/>
    </row>
    <row r="126" spans="1:20" s="6" customFormat="1" x14ac:dyDescent="0.2">
      <c r="A126" s="5"/>
      <c r="B126" s="5"/>
      <c r="C126" s="5"/>
      <c r="D126" s="5"/>
      <c r="E126" s="5"/>
      <c r="F126" s="5"/>
      <c r="G126" s="5"/>
      <c r="H126" s="5"/>
      <c r="I126" s="5"/>
      <c r="J126" s="10"/>
      <c r="K126" s="41"/>
      <c r="L126" s="42"/>
      <c r="S126" s="39"/>
      <c r="T126" s="10"/>
    </row>
    <row r="127" spans="1:20" s="6" customFormat="1" x14ac:dyDescent="0.2">
      <c r="A127" s="5"/>
      <c r="B127" s="5"/>
      <c r="C127" s="5"/>
      <c r="D127" s="5"/>
      <c r="E127" s="5"/>
      <c r="F127" s="5"/>
      <c r="G127" s="5"/>
      <c r="H127" s="5"/>
      <c r="I127" s="5"/>
      <c r="J127" s="10"/>
      <c r="K127" s="41"/>
      <c r="L127" s="42"/>
      <c r="S127" s="39"/>
      <c r="T127" s="10"/>
    </row>
    <row r="128" spans="1:20" s="6" customFormat="1" x14ac:dyDescent="0.2">
      <c r="A128" s="5"/>
      <c r="B128" s="5"/>
      <c r="C128" s="5"/>
      <c r="D128" s="5"/>
      <c r="E128" s="5"/>
      <c r="F128" s="5"/>
      <c r="G128" s="5"/>
      <c r="H128" s="5"/>
      <c r="I128" s="5"/>
      <c r="J128" s="10"/>
      <c r="K128" s="41"/>
      <c r="L128" s="42"/>
      <c r="S128" s="39"/>
      <c r="T128" s="10"/>
    </row>
    <row r="129" spans="1:20" s="6" customFormat="1" x14ac:dyDescent="0.2">
      <c r="A129" s="5"/>
      <c r="B129" s="5"/>
      <c r="C129" s="5"/>
      <c r="D129" s="5"/>
      <c r="E129" s="5"/>
      <c r="F129" s="5"/>
      <c r="G129" s="5"/>
      <c r="H129" s="5"/>
      <c r="I129" s="5"/>
      <c r="J129" s="10"/>
      <c r="K129" s="41"/>
      <c r="L129" s="42"/>
      <c r="S129" s="39"/>
      <c r="T129" s="10"/>
    </row>
    <row r="130" spans="1:20" s="6" customFormat="1" x14ac:dyDescent="0.2">
      <c r="A130" s="5"/>
      <c r="B130" s="5"/>
      <c r="C130" s="5"/>
      <c r="D130" s="5"/>
      <c r="E130" s="5"/>
      <c r="F130" s="5"/>
      <c r="G130" s="5"/>
      <c r="H130" s="5"/>
      <c r="I130" s="5"/>
      <c r="J130" s="10"/>
      <c r="K130" s="41"/>
      <c r="L130" s="42"/>
      <c r="S130" s="39"/>
      <c r="T130" s="10"/>
    </row>
    <row r="131" spans="1:20" s="6" customFormat="1" x14ac:dyDescent="0.2">
      <c r="A131" s="5"/>
      <c r="B131" s="5"/>
      <c r="C131" s="5"/>
      <c r="D131" s="5"/>
      <c r="E131" s="5"/>
      <c r="F131" s="5"/>
      <c r="G131" s="5"/>
      <c r="H131" s="5"/>
      <c r="I131" s="5"/>
      <c r="J131" s="10"/>
      <c r="K131" s="41"/>
      <c r="L131" s="42"/>
      <c r="S131" s="39"/>
      <c r="T131" s="10"/>
    </row>
    <row r="132" spans="1:20" s="6" customFormat="1" x14ac:dyDescent="0.2">
      <c r="A132" s="5"/>
      <c r="B132" s="5"/>
      <c r="C132" s="5"/>
      <c r="D132" s="5"/>
      <c r="E132" s="5"/>
      <c r="F132" s="5"/>
      <c r="G132" s="5"/>
      <c r="H132" s="5"/>
      <c r="I132" s="5"/>
      <c r="J132" s="10"/>
      <c r="K132" s="41"/>
      <c r="L132" s="42"/>
      <c r="S132" s="39"/>
      <c r="T132" s="10"/>
    </row>
    <row r="133" spans="1:20" s="6" customFormat="1" x14ac:dyDescent="0.2">
      <c r="A133" s="5"/>
      <c r="B133" s="5"/>
      <c r="C133" s="5"/>
      <c r="D133" s="5"/>
      <c r="E133" s="5"/>
      <c r="F133" s="5"/>
      <c r="G133" s="5"/>
      <c r="H133" s="5"/>
      <c r="I133" s="5"/>
      <c r="J133" s="10"/>
      <c r="K133" s="41"/>
      <c r="L133" s="42"/>
      <c r="S133" s="39"/>
      <c r="T133" s="10"/>
    </row>
    <row r="134" spans="1:20" s="6" customFormat="1" x14ac:dyDescent="0.2">
      <c r="A134" s="5"/>
      <c r="B134" s="5"/>
      <c r="C134" s="5"/>
      <c r="D134" s="5"/>
      <c r="E134" s="5"/>
      <c r="F134" s="5"/>
      <c r="G134" s="5"/>
      <c r="H134" s="5"/>
      <c r="I134" s="5"/>
      <c r="J134" s="10"/>
      <c r="K134" s="41"/>
      <c r="L134" s="42"/>
      <c r="S134" s="39"/>
      <c r="T134" s="10"/>
    </row>
    <row r="135" spans="1:20" s="6" customFormat="1" x14ac:dyDescent="0.2">
      <c r="A135" s="5"/>
      <c r="B135" s="5"/>
      <c r="C135" s="5"/>
      <c r="D135" s="5"/>
      <c r="E135" s="5"/>
      <c r="F135" s="5"/>
      <c r="G135" s="5"/>
      <c r="H135" s="5"/>
      <c r="I135" s="5"/>
      <c r="J135" s="10"/>
      <c r="K135" s="41"/>
      <c r="L135" s="42"/>
      <c r="S135" s="39"/>
      <c r="T135" s="10"/>
    </row>
    <row r="136" spans="1:20" s="6" customFormat="1" x14ac:dyDescent="0.2">
      <c r="A136" s="5"/>
      <c r="B136" s="5"/>
      <c r="C136" s="5"/>
      <c r="D136" s="5"/>
      <c r="E136" s="5"/>
      <c r="F136" s="5"/>
      <c r="G136" s="5"/>
      <c r="H136" s="5"/>
      <c r="I136" s="5"/>
      <c r="J136" s="10"/>
      <c r="K136" s="41"/>
      <c r="L136" s="42"/>
      <c r="S136" s="39"/>
      <c r="T136" s="10"/>
    </row>
    <row r="137" spans="1:20" s="6" customFormat="1" x14ac:dyDescent="0.2">
      <c r="A137" s="5"/>
      <c r="B137" s="5"/>
      <c r="C137" s="5"/>
      <c r="D137" s="5"/>
      <c r="E137" s="5"/>
      <c r="F137" s="5"/>
      <c r="G137" s="5"/>
      <c r="H137" s="5"/>
      <c r="I137" s="5"/>
      <c r="J137" s="10"/>
      <c r="K137" s="41"/>
      <c r="L137" s="42"/>
      <c r="S137" s="39"/>
      <c r="T137" s="10"/>
    </row>
    <row r="138" spans="1:20" s="6" customFormat="1" x14ac:dyDescent="0.2">
      <c r="A138" s="5"/>
      <c r="B138" s="5"/>
      <c r="C138" s="5"/>
      <c r="D138" s="5"/>
      <c r="E138" s="5"/>
      <c r="F138" s="5"/>
      <c r="G138" s="5"/>
      <c r="H138" s="5"/>
      <c r="I138" s="5"/>
      <c r="J138" s="10"/>
      <c r="K138" s="41"/>
      <c r="L138" s="42"/>
      <c r="S138" s="39"/>
      <c r="T138" s="10"/>
    </row>
    <row r="139" spans="1:20" s="6" customFormat="1" x14ac:dyDescent="0.2">
      <c r="A139" s="5"/>
      <c r="B139" s="5"/>
      <c r="C139" s="5"/>
      <c r="D139" s="5"/>
      <c r="E139" s="5"/>
      <c r="F139" s="5"/>
      <c r="G139" s="5"/>
      <c r="H139" s="5"/>
      <c r="I139" s="5"/>
      <c r="J139" s="10"/>
      <c r="K139" s="41"/>
      <c r="L139" s="42"/>
      <c r="S139" s="39"/>
      <c r="T139" s="10"/>
    </row>
    <row r="140" spans="1:20" s="6" customFormat="1" x14ac:dyDescent="0.2">
      <c r="A140" s="5"/>
      <c r="B140" s="5"/>
      <c r="C140" s="5"/>
      <c r="D140" s="5"/>
      <c r="E140" s="5"/>
      <c r="F140" s="5"/>
      <c r="G140" s="5"/>
      <c r="H140" s="5"/>
      <c r="I140" s="5"/>
      <c r="J140" s="10"/>
      <c r="K140" s="41"/>
      <c r="L140" s="42"/>
      <c r="S140" s="39"/>
      <c r="T140" s="10"/>
    </row>
    <row r="141" spans="1:20" s="6" customFormat="1" x14ac:dyDescent="0.2">
      <c r="A141" s="5"/>
      <c r="B141" s="5"/>
      <c r="C141" s="5"/>
      <c r="D141" s="5"/>
      <c r="E141" s="5"/>
      <c r="F141" s="5"/>
      <c r="G141" s="5"/>
      <c r="H141" s="5"/>
      <c r="I141" s="5"/>
      <c r="J141" s="10"/>
      <c r="K141" s="41"/>
      <c r="L141" s="42"/>
      <c r="S141" s="39"/>
      <c r="T141" s="10"/>
    </row>
    <row r="142" spans="1:20" s="6" customFormat="1" x14ac:dyDescent="0.2">
      <c r="A142" s="5"/>
      <c r="B142" s="5"/>
      <c r="C142" s="5"/>
      <c r="D142" s="5"/>
      <c r="E142" s="5"/>
      <c r="F142" s="5"/>
      <c r="G142" s="5"/>
      <c r="H142" s="5"/>
      <c r="I142" s="5"/>
      <c r="J142" s="10"/>
      <c r="K142" s="41"/>
      <c r="L142" s="42"/>
      <c r="S142" s="39"/>
      <c r="T142" s="10"/>
    </row>
    <row r="143" spans="1:20" s="6" customFormat="1" x14ac:dyDescent="0.2">
      <c r="A143" s="5"/>
      <c r="B143" s="5"/>
      <c r="C143" s="5"/>
      <c r="D143" s="5"/>
      <c r="E143" s="5"/>
      <c r="F143" s="5"/>
      <c r="G143" s="5"/>
      <c r="H143" s="5"/>
      <c r="I143" s="5"/>
      <c r="J143" s="10"/>
      <c r="K143" s="5"/>
      <c r="L143" s="42"/>
      <c r="S143" s="39"/>
      <c r="T143" s="10"/>
    </row>
    <row r="144" spans="1:20" s="6" customFormat="1" x14ac:dyDescent="0.2">
      <c r="A144" s="5"/>
      <c r="B144" s="5"/>
      <c r="C144" s="5"/>
      <c r="D144" s="5"/>
      <c r="E144" s="5"/>
      <c r="F144" s="5"/>
      <c r="G144" s="5"/>
      <c r="H144" s="5"/>
      <c r="I144" s="5"/>
      <c r="J144" s="10"/>
      <c r="K144" s="5"/>
      <c r="L144" s="42"/>
      <c r="S144" s="39"/>
      <c r="T144" s="10"/>
    </row>
    <row r="145" spans="1:20" s="6" customFormat="1" x14ac:dyDescent="0.2">
      <c r="A145" s="5"/>
      <c r="B145" s="5"/>
      <c r="C145" s="5"/>
      <c r="D145" s="5"/>
      <c r="E145" s="5"/>
      <c r="F145" s="5"/>
      <c r="G145" s="5"/>
      <c r="H145" s="5"/>
      <c r="I145" s="5"/>
      <c r="J145" s="10"/>
      <c r="K145" s="5"/>
      <c r="L145" s="42"/>
      <c r="S145" s="39"/>
      <c r="T145" s="10"/>
    </row>
    <row r="146" spans="1:20" s="6" customFormat="1" x14ac:dyDescent="0.2">
      <c r="A146" s="5"/>
      <c r="B146" s="5"/>
      <c r="C146" s="5"/>
      <c r="D146" s="5"/>
      <c r="E146" s="5"/>
      <c r="F146" s="5"/>
      <c r="G146" s="5"/>
      <c r="H146" s="5"/>
      <c r="I146" s="5"/>
      <c r="J146" s="10"/>
      <c r="K146" s="5"/>
      <c r="L146" s="42"/>
      <c r="S146" s="39"/>
      <c r="T146" s="10"/>
    </row>
    <row r="147" spans="1:20" s="6" customFormat="1" x14ac:dyDescent="0.2">
      <c r="A147" s="5"/>
      <c r="B147" s="5"/>
      <c r="C147" s="5"/>
      <c r="D147" s="5"/>
      <c r="E147" s="5"/>
      <c r="F147" s="5"/>
      <c r="G147" s="5"/>
      <c r="H147" s="5"/>
      <c r="I147" s="5"/>
      <c r="J147" s="10"/>
      <c r="K147" s="5"/>
      <c r="L147" s="42"/>
      <c r="S147" s="39"/>
      <c r="T147" s="10"/>
    </row>
    <row r="148" spans="1:20" s="6" customFormat="1" x14ac:dyDescent="0.2">
      <c r="A148" s="5"/>
      <c r="B148" s="5"/>
      <c r="C148" s="5"/>
      <c r="D148" s="5"/>
      <c r="E148" s="5"/>
      <c r="F148" s="5"/>
      <c r="G148" s="5"/>
      <c r="H148" s="5"/>
      <c r="I148" s="5"/>
      <c r="J148" s="10"/>
      <c r="K148" s="5"/>
      <c r="L148" s="42"/>
      <c r="S148" s="39"/>
      <c r="T148" s="10"/>
    </row>
    <row r="149" spans="1:20" s="6" customFormat="1" x14ac:dyDescent="0.2">
      <c r="A149" s="5"/>
      <c r="B149" s="5"/>
      <c r="C149" s="5"/>
      <c r="D149" s="5"/>
      <c r="E149" s="5"/>
      <c r="F149" s="5"/>
      <c r="G149" s="5"/>
      <c r="H149" s="5"/>
      <c r="I149" s="5"/>
      <c r="J149" s="10"/>
      <c r="K149" s="5"/>
      <c r="L149" s="42"/>
      <c r="S149" s="39"/>
      <c r="T149" s="10"/>
    </row>
    <row r="150" spans="1:20" s="6" customFormat="1" x14ac:dyDescent="0.2">
      <c r="A150" s="5"/>
      <c r="B150" s="5"/>
      <c r="C150" s="5"/>
      <c r="D150" s="5"/>
      <c r="E150" s="5"/>
      <c r="F150" s="5"/>
      <c r="G150" s="5"/>
      <c r="H150" s="5"/>
      <c r="I150" s="5"/>
      <c r="J150" s="10"/>
      <c r="K150" s="5"/>
      <c r="L150" s="42"/>
      <c r="S150" s="39"/>
      <c r="T150" s="10"/>
    </row>
    <row r="151" spans="1:20" s="6" customFormat="1" x14ac:dyDescent="0.2">
      <c r="A151" s="5"/>
      <c r="B151" s="5"/>
      <c r="C151" s="5"/>
      <c r="D151" s="5"/>
      <c r="E151" s="5"/>
      <c r="F151" s="5"/>
      <c r="G151" s="5"/>
      <c r="H151" s="5"/>
      <c r="I151" s="5"/>
      <c r="J151" s="10"/>
      <c r="K151" s="5"/>
      <c r="L151" s="42"/>
      <c r="S151" s="39"/>
      <c r="T151" s="10"/>
    </row>
    <row r="152" spans="1:20" s="6" customFormat="1" x14ac:dyDescent="0.2">
      <c r="A152" s="5"/>
      <c r="B152" s="5"/>
      <c r="C152" s="5"/>
      <c r="D152" s="5"/>
      <c r="E152" s="5"/>
      <c r="F152" s="5"/>
      <c r="G152" s="5"/>
      <c r="H152" s="5"/>
      <c r="I152" s="5"/>
      <c r="J152" s="10"/>
      <c r="K152" s="5"/>
      <c r="L152" s="42"/>
      <c r="S152" s="39"/>
      <c r="T152" s="10"/>
    </row>
    <row r="153" spans="1:20" s="6" customFormat="1" x14ac:dyDescent="0.2">
      <c r="A153" s="5"/>
      <c r="B153" s="5"/>
      <c r="C153" s="5"/>
      <c r="D153" s="5"/>
      <c r="E153" s="5"/>
      <c r="F153" s="5"/>
      <c r="G153" s="5"/>
      <c r="H153" s="5"/>
      <c r="I153" s="5"/>
      <c r="J153" s="10"/>
      <c r="K153" s="5"/>
      <c r="L153" s="42"/>
      <c r="S153" s="39"/>
      <c r="T153" s="10"/>
    </row>
    <row r="154" spans="1:20" s="6" customFormat="1" x14ac:dyDescent="0.2">
      <c r="A154" s="10"/>
      <c r="B154" s="10"/>
      <c r="C154" s="10"/>
      <c r="D154" s="10"/>
      <c r="E154" s="10"/>
      <c r="F154" s="10"/>
      <c r="G154" s="10"/>
      <c r="H154" s="10"/>
      <c r="I154" s="10"/>
      <c r="J154" s="10"/>
      <c r="K154" s="5"/>
      <c r="L154" s="42"/>
      <c r="S154" s="39"/>
      <c r="T154" s="10"/>
    </row>
    <row r="155" spans="1:20" s="6" customFormat="1" x14ac:dyDescent="0.2">
      <c r="A155" s="10"/>
      <c r="B155" s="10"/>
      <c r="C155" s="10"/>
      <c r="D155" s="10"/>
      <c r="E155" s="10"/>
      <c r="F155" s="10"/>
      <c r="G155" s="10"/>
      <c r="H155" s="10"/>
      <c r="I155" s="10"/>
      <c r="J155" s="10"/>
      <c r="K155" s="5"/>
      <c r="L155" s="42"/>
      <c r="S155" s="39"/>
      <c r="T155" s="10"/>
    </row>
    <row r="156" spans="1:20" s="6" customFormat="1" x14ac:dyDescent="0.2">
      <c r="A156" s="10"/>
      <c r="B156" s="10"/>
      <c r="C156" s="10"/>
      <c r="D156" s="10"/>
      <c r="E156" s="10"/>
      <c r="F156" s="10"/>
      <c r="G156" s="10"/>
      <c r="H156" s="10"/>
      <c r="I156" s="10"/>
      <c r="J156" s="10"/>
      <c r="K156" s="5"/>
      <c r="L156" s="42"/>
      <c r="S156" s="39"/>
      <c r="T156" s="10"/>
    </row>
    <row r="157" spans="1:20" s="6" customFormat="1" x14ac:dyDescent="0.2">
      <c r="A157" s="10"/>
      <c r="B157" s="10"/>
      <c r="C157" s="10"/>
      <c r="D157" s="10"/>
      <c r="E157" s="10"/>
      <c r="F157" s="10"/>
      <c r="G157" s="10"/>
      <c r="H157" s="10"/>
      <c r="I157" s="10"/>
      <c r="J157" s="10"/>
      <c r="K157" s="5"/>
      <c r="L157" s="42"/>
      <c r="S157" s="39"/>
      <c r="T157" s="10"/>
    </row>
    <row r="158" spans="1:20" s="6" customFormat="1" x14ac:dyDescent="0.2">
      <c r="A158" s="10"/>
      <c r="B158" s="10"/>
      <c r="C158" s="10"/>
      <c r="D158" s="10"/>
      <c r="E158" s="10"/>
      <c r="F158" s="10"/>
      <c r="G158" s="10"/>
      <c r="H158" s="10"/>
      <c r="I158" s="10"/>
      <c r="J158" s="10"/>
      <c r="K158" s="5"/>
      <c r="L158" s="42"/>
      <c r="S158" s="39"/>
      <c r="T158" s="10"/>
    </row>
    <row r="159" spans="1:20" s="6" customFormat="1" x14ac:dyDescent="0.2">
      <c r="A159" s="10"/>
      <c r="B159" s="10"/>
      <c r="C159" s="10"/>
      <c r="D159" s="10"/>
      <c r="E159" s="10"/>
      <c r="F159" s="10"/>
      <c r="G159" s="10"/>
      <c r="H159" s="10"/>
      <c r="I159" s="10"/>
      <c r="J159" s="10"/>
      <c r="K159" s="5"/>
      <c r="L159" s="42"/>
      <c r="S159" s="39"/>
      <c r="T159" s="10"/>
    </row>
    <row r="160" spans="1:20" s="6" customFormat="1" x14ac:dyDescent="0.2">
      <c r="A160" s="10"/>
      <c r="B160" s="10"/>
      <c r="C160" s="10"/>
      <c r="D160" s="10"/>
      <c r="E160" s="10"/>
      <c r="F160" s="10"/>
      <c r="G160" s="10"/>
      <c r="H160" s="10"/>
      <c r="I160" s="10"/>
      <c r="J160" s="10"/>
      <c r="K160" s="5"/>
      <c r="L160" s="42"/>
      <c r="S160" s="39"/>
      <c r="T160" s="10"/>
    </row>
    <row r="161" spans="1:20" s="6" customFormat="1" x14ac:dyDescent="0.2">
      <c r="A161" s="10"/>
      <c r="B161" s="10"/>
      <c r="C161" s="10"/>
      <c r="D161" s="10"/>
      <c r="E161" s="10"/>
      <c r="F161" s="10"/>
      <c r="G161" s="10"/>
      <c r="H161" s="10"/>
      <c r="I161" s="10"/>
      <c r="J161" s="10"/>
      <c r="K161" s="5"/>
      <c r="L161" s="42"/>
      <c r="S161" s="39"/>
      <c r="T161" s="10"/>
    </row>
    <row r="162" spans="1:20" s="6" customFormat="1" x14ac:dyDescent="0.2">
      <c r="A162" s="10"/>
      <c r="B162" s="10"/>
      <c r="C162" s="10"/>
      <c r="D162" s="10"/>
      <c r="E162" s="10"/>
      <c r="F162" s="10"/>
      <c r="G162" s="10"/>
      <c r="H162" s="10"/>
      <c r="I162" s="10"/>
      <c r="J162" s="10"/>
      <c r="K162" s="5"/>
      <c r="L162" s="42"/>
      <c r="S162" s="39"/>
      <c r="T162" s="10"/>
    </row>
    <row r="163" spans="1:20" s="6" customFormat="1" x14ac:dyDescent="0.2">
      <c r="A163" s="10"/>
      <c r="B163" s="10"/>
      <c r="C163" s="10"/>
      <c r="D163" s="10"/>
      <c r="E163" s="10"/>
      <c r="F163" s="10"/>
      <c r="G163" s="10"/>
      <c r="H163" s="10"/>
      <c r="I163" s="10"/>
      <c r="J163" s="10"/>
      <c r="K163" s="5"/>
      <c r="L163" s="42"/>
      <c r="S163" s="39"/>
      <c r="T163" s="10"/>
    </row>
    <row r="164" spans="1:20" s="6" customFormat="1" x14ac:dyDescent="0.2">
      <c r="A164" s="10"/>
      <c r="B164" s="10"/>
      <c r="C164" s="10"/>
      <c r="D164" s="10"/>
      <c r="E164" s="10"/>
      <c r="F164" s="10"/>
      <c r="G164" s="10"/>
      <c r="H164" s="10"/>
      <c r="I164" s="10"/>
      <c r="J164" s="10"/>
      <c r="K164" s="5"/>
      <c r="L164" s="42"/>
      <c r="S164" s="39"/>
      <c r="T164" s="10"/>
    </row>
    <row r="165" spans="1:20" s="6" customFormat="1" x14ac:dyDescent="0.2">
      <c r="A165" s="10"/>
      <c r="B165" s="10"/>
      <c r="C165" s="10"/>
      <c r="D165" s="10"/>
      <c r="E165" s="10"/>
      <c r="F165" s="10"/>
      <c r="G165" s="10"/>
      <c r="H165" s="10"/>
      <c r="I165" s="10"/>
      <c r="J165" s="10"/>
      <c r="K165" s="5"/>
      <c r="L165" s="42"/>
      <c r="S165" s="39"/>
      <c r="T165" s="10"/>
    </row>
    <row r="166" spans="1:20" s="6" customFormat="1" x14ac:dyDescent="0.2">
      <c r="A166" s="10"/>
      <c r="B166" s="10"/>
      <c r="C166" s="10"/>
      <c r="D166" s="10"/>
      <c r="E166" s="10"/>
      <c r="F166" s="10"/>
      <c r="G166" s="10"/>
      <c r="H166" s="10"/>
      <c r="I166" s="10"/>
      <c r="J166" s="10"/>
      <c r="K166" s="5"/>
      <c r="L166" s="42"/>
      <c r="S166" s="39"/>
      <c r="T166" s="10"/>
    </row>
    <row r="167" spans="1:20" s="6" customFormat="1" x14ac:dyDescent="0.2">
      <c r="A167" s="10"/>
      <c r="B167" s="10"/>
      <c r="C167" s="10"/>
      <c r="D167" s="10"/>
      <c r="E167" s="10"/>
      <c r="F167" s="10"/>
      <c r="G167" s="10"/>
      <c r="H167" s="10"/>
      <c r="I167" s="10"/>
      <c r="J167" s="10"/>
      <c r="K167" s="5"/>
      <c r="L167" s="42"/>
      <c r="S167" s="39"/>
      <c r="T167" s="10"/>
    </row>
    <row r="168" spans="1:20" s="6" customFormat="1" x14ac:dyDescent="0.2">
      <c r="A168" s="10"/>
      <c r="B168" s="10"/>
      <c r="C168" s="10"/>
      <c r="D168" s="10"/>
      <c r="E168" s="10"/>
      <c r="F168" s="10"/>
      <c r="G168" s="10"/>
      <c r="H168" s="10"/>
      <c r="I168" s="10"/>
      <c r="J168" s="10"/>
      <c r="K168" s="5"/>
      <c r="L168" s="42"/>
      <c r="S168" s="39"/>
      <c r="T168" s="10"/>
    </row>
    <row r="169" spans="1:20" s="6" customFormat="1" x14ac:dyDescent="0.2">
      <c r="A169" s="10"/>
      <c r="B169" s="10"/>
      <c r="C169" s="10"/>
      <c r="D169" s="10"/>
      <c r="E169" s="10"/>
      <c r="F169" s="10"/>
      <c r="G169" s="10"/>
      <c r="H169" s="10"/>
      <c r="I169" s="10"/>
      <c r="J169" s="10"/>
      <c r="K169" s="5"/>
      <c r="L169" s="42"/>
      <c r="S169" s="39"/>
      <c r="T169" s="10"/>
    </row>
    <row r="170" spans="1:20" s="6" customFormat="1" x14ac:dyDescent="0.2">
      <c r="A170" s="10"/>
      <c r="B170" s="10"/>
      <c r="C170" s="10"/>
      <c r="D170" s="10"/>
      <c r="E170" s="10"/>
      <c r="F170" s="10"/>
      <c r="G170" s="10"/>
      <c r="H170" s="10"/>
      <c r="I170" s="10"/>
      <c r="J170" s="10"/>
      <c r="K170" s="5"/>
      <c r="L170" s="42"/>
      <c r="S170" s="39"/>
      <c r="T170" s="10"/>
    </row>
    <row r="171" spans="1:20" s="6" customFormat="1" x14ac:dyDescent="0.2">
      <c r="A171" s="10"/>
      <c r="B171" s="10"/>
      <c r="C171" s="10"/>
      <c r="D171" s="10"/>
      <c r="E171" s="10"/>
      <c r="F171" s="10"/>
      <c r="G171" s="10"/>
      <c r="H171" s="10"/>
      <c r="I171" s="10"/>
      <c r="J171" s="10"/>
      <c r="K171" s="5"/>
      <c r="L171" s="42"/>
      <c r="S171" s="39"/>
      <c r="T171" s="10"/>
    </row>
    <row r="172" spans="1:20" s="6" customFormat="1" x14ac:dyDescent="0.2">
      <c r="A172" s="10"/>
      <c r="B172" s="10"/>
      <c r="C172" s="10"/>
      <c r="D172" s="10"/>
      <c r="E172" s="10"/>
      <c r="F172" s="10"/>
      <c r="G172" s="10"/>
      <c r="H172" s="10"/>
      <c r="I172" s="10"/>
      <c r="J172" s="10"/>
      <c r="K172" s="5"/>
      <c r="L172" s="42"/>
      <c r="S172" s="39"/>
      <c r="T172" s="10"/>
    </row>
    <row r="173" spans="1:20" s="6" customFormat="1" x14ac:dyDescent="0.2">
      <c r="A173" s="10"/>
      <c r="B173" s="10"/>
      <c r="C173" s="10"/>
      <c r="D173" s="10"/>
      <c r="E173" s="10"/>
      <c r="F173" s="10"/>
      <c r="G173" s="10"/>
      <c r="H173" s="10"/>
      <c r="I173" s="10"/>
      <c r="J173" s="10"/>
      <c r="K173" s="5"/>
      <c r="L173" s="42"/>
      <c r="S173" s="39"/>
      <c r="T173" s="10"/>
    </row>
    <row r="174" spans="1:20" s="6" customFormat="1" x14ac:dyDescent="0.2">
      <c r="A174" s="10"/>
      <c r="B174" s="10"/>
      <c r="C174" s="10"/>
      <c r="D174" s="10"/>
      <c r="E174" s="10"/>
      <c r="F174" s="10"/>
      <c r="G174" s="10"/>
      <c r="H174" s="10"/>
      <c r="I174" s="10"/>
      <c r="J174" s="10"/>
      <c r="K174" s="5"/>
      <c r="L174" s="42"/>
      <c r="S174" s="39"/>
      <c r="T174" s="10"/>
    </row>
    <row r="175" spans="1:20" s="6" customFormat="1" x14ac:dyDescent="0.2">
      <c r="A175" s="10"/>
      <c r="B175" s="10"/>
      <c r="C175" s="10"/>
      <c r="D175" s="10"/>
      <c r="E175" s="10"/>
      <c r="F175" s="10"/>
      <c r="G175" s="10"/>
      <c r="H175" s="10"/>
      <c r="I175" s="10"/>
      <c r="J175" s="10"/>
      <c r="K175" s="5"/>
      <c r="L175" s="42"/>
      <c r="S175" s="39"/>
      <c r="T175" s="10"/>
    </row>
    <row r="176" spans="1:20" s="6" customFormat="1" x14ac:dyDescent="0.2">
      <c r="A176" s="10"/>
      <c r="B176" s="10"/>
      <c r="C176" s="10"/>
      <c r="D176" s="10"/>
      <c r="E176" s="10"/>
      <c r="F176" s="10"/>
      <c r="G176" s="10"/>
      <c r="H176" s="10"/>
      <c r="I176" s="10"/>
      <c r="J176" s="10"/>
      <c r="K176" s="5"/>
      <c r="L176" s="42"/>
      <c r="S176" s="39"/>
      <c r="T176" s="10"/>
    </row>
    <row r="177" spans="1:20" s="6" customFormat="1" x14ac:dyDescent="0.2">
      <c r="A177" s="10"/>
      <c r="B177" s="10"/>
      <c r="C177" s="10"/>
      <c r="D177" s="10"/>
      <c r="E177" s="10"/>
      <c r="F177" s="10"/>
      <c r="G177" s="10"/>
      <c r="H177" s="10"/>
      <c r="I177" s="10"/>
      <c r="J177" s="10"/>
      <c r="K177" s="5"/>
      <c r="L177" s="42"/>
      <c r="S177" s="39"/>
      <c r="T177" s="10"/>
    </row>
    <row r="178" spans="1:20" s="6" customFormat="1" x14ac:dyDescent="0.2">
      <c r="A178" s="10"/>
      <c r="B178" s="10"/>
      <c r="C178" s="10"/>
      <c r="D178" s="10"/>
      <c r="E178" s="10"/>
      <c r="F178" s="10"/>
      <c r="G178" s="10"/>
      <c r="H178" s="10"/>
      <c r="I178" s="10"/>
      <c r="J178" s="10"/>
      <c r="K178" s="5"/>
      <c r="L178" s="42"/>
      <c r="S178" s="39"/>
      <c r="T178" s="10"/>
    </row>
    <row r="179" spans="1:20" s="6" customFormat="1" x14ac:dyDescent="0.2">
      <c r="A179" s="10"/>
      <c r="B179" s="10"/>
      <c r="C179" s="10"/>
      <c r="D179" s="10"/>
      <c r="E179" s="10"/>
      <c r="F179" s="10"/>
      <c r="G179" s="10"/>
      <c r="H179" s="10"/>
      <c r="I179" s="10"/>
      <c r="J179" s="10"/>
      <c r="K179" s="5"/>
      <c r="L179" s="42"/>
      <c r="S179" s="39"/>
      <c r="T179" s="10"/>
    </row>
    <row r="180" spans="1:20" s="6" customFormat="1" x14ac:dyDescent="0.2">
      <c r="A180" s="10"/>
      <c r="B180" s="10"/>
      <c r="C180" s="10"/>
      <c r="D180" s="10"/>
      <c r="E180" s="10"/>
      <c r="F180" s="10"/>
      <c r="G180" s="10"/>
      <c r="H180" s="10"/>
      <c r="I180" s="10"/>
      <c r="J180" s="10"/>
      <c r="K180" s="5"/>
      <c r="L180" s="42"/>
      <c r="S180" s="39"/>
      <c r="T180" s="10"/>
    </row>
    <row r="181" spans="1:20" s="6" customFormat="1" x14ac:dyDescent="0.2">
      <c r="A181" s="10"/>
      <c r="B181" s="10"/>
      <c r="C181" s="10"/>
      <c r="D181" s="10"/>
      <c r="E181" s="10"/>
      <c r="F181" s="10"/>
      <c r="G181" s="10"/>
      <c r="H181" s="10"/>
      <c r="I181" s="10"/>
      <c r="J181" s="10"/>
      <c r="K181" s="5"/>
      <c r="L181" s="42"/>
      <c r="S181" s="39"/>
      <c r="T181" s="10"/>
    </row>
    <row r="182" spans="1:20" s="6" customFormat="1" x14ac:dyDescent="0.2">
      <c r="A182" s="10"/>
      <c r="B182" s="10"/>
      <c r="C182" s="10"/>
      <c r="D182" s="10"/>
      <c r="E182" s="10"/>
      <c r="F182" s="10"/>
      <c r="G182" s="10"/>
      <c r="H182" s="10"/>
      <c r="I182" s="10"/>
      <c r="J182" s="10"/>
      <c r="K182" s="5"/>
      <c r="L182" s="42"/>
      <c r="S182" s="39"/>
      <c r="T182" s="10"/>
    </row>
    <row r="183" spans="1:20" s="6" customFormat="1" x14ac:dyDescent="0.2">
      <c r="A183" s="10"/>
      <c r="B183" s="10"/>
      <c r="C183" s="10"/>
      <c r="D183" s="10"/>
      <c r="E183" s="10"/>
      <c r="F183" s="10"/>
      <c r="G183" s="10"/>
      <c r="H183" s="10"/>
      <c r="I183" s="10"/>
      <c r="J183" s="10"/>
      <c r="K183" s="5"/>
      <c r="L183" s="42"/>
      <c r="S183" s="39"/>
      <c r="T183" s="10"/>
    </row>
    <row r="184" spans="1:20" s="6" customFormat="1" x14ac:dyDescent="0.2">
      <c r="A184" s="10"/>
      <c r="B184" s="10"/>
      <c r="C184" s="10"/>
      <c r="D184" s="10"/>
      <c r="E184" s="10"/>
      <c r="F184" s="10"/>
      <c r="G184" s="10"/>
      <c r="H184" s="10"/>
      <c r="I184" s="10"/>
      <c r="J184" s="10"/>
      <c r="K184" s="5"/>
      <c r="L184" s="42"/>
      <c r="S184" s="39"/>
      <c r="T184" s="10"/>
    </row>
    <row r="185" spans="1:20" s="6" customFormat="1" x14ac:dyDescent="0.2">
      <c r="A185" s="10"/>
      <c r="B185" s="10"/>
      <c r="C185" s="10"/>
      <c r="D185" s="10"/>
      <c r="E185" s="10"/>
      <c r="F185" s="10"/>
      <c r="G185" s="10"/>
      <c r="H185" s="10"/>
      <c r="I185" s="10"/>
      <c r="J185" s="10"/>
      <c r="K185" s="5"/>
      <c r="L185" s="42"/>
      <c r="S185" s="39"/>
      <c r="T185" s="10"/>
    </row>
    <row r="186" spans="1:20" s="6" customFormat="1" x14ac:dyDescent="0.2">
      <c r="A186" s="10"/>
      <c r="B186" s="10"/>
      <c r="C186" s="10"/>
      <c r="D186" s="10"/>
      <c r="E186" s="10"/>
      <c r="F186" s="10"/>
      <c r="G186" s="10"/>
      <c r="H186" s="10"/>
      <c r="I186" s="10"/>
      <c r="J186" s="10"/>
      <c r="K186" s="5"/>
      <c r="L186" s="42"/>
      <c r="S186" s="39"/>
      <c r="T186" s="10"/>
    </row>
    <row r="187" spans="1:20" s="6" customFormat="1" x14ac:dyDescent="0.2">
      <c r="A187" s="10"/>
      <c r="B187" s="10"/>
      <c r="C187" s="10"/>
      <c r="D187" s="10"/>
      <c r="E187" s="10"/>
      <c r="F187" s="10"/>
      <c r="G187" s="10"/>
      <c r="H187" s="10"/>
      <c r="I187" s="10"/>
      <c r="J187" s="10"/>
      <c r="K187" s="5"/>
      <c r="L187" s="42"/>
      <c r="S187" s="39"/>
      <c r="T187" s="10"/>
    </row>
    <row r="188" spans="1:20" s="6" customFormat="1" x14ac:dyDescent="0.2">
      <c r="A188" s="10"/>
      <c r="B188" s="10"/>
      <c r="C188" s="10"/>
      <c r="D188" s="10"/>
      <c r="E188" s="10"/>
      <c r="F188" s="10"/>
      <c r="G188" s="10"/>
      <c r="H188" s="10"/>
      <c r="I188" s="10"/>
      <c r="J188" s="10"/>
      <c r="K188" s="5"/>
      <c r="L188" s="42"/>
      <c r="S188" s="39"/>
      <c r="T188" s="10"/>
    </row>
    <row r="189" spans="1:20" s="6" customFormat="1" x14ac:dyDescent="0.2">
      <c r="A189" s="10"/>
      <c r="B189" s="10"/>
      <c r="C189" s="10"/>
      <c r="D189" s="10"/>
      <c r="E189" s="10"/>
      <c r="F189" s="10"/>
      <c r="G189" s="10"/>
      <c r="H189" s="10"/>
      <c r="I189" s="10"/>
      <c r="J189" s="10"/>
      <c r="K189" s="5"/>
      <c r="L189" s="42"/>
      <c r="S189" s="39"/>
      <c r="T189" s="10"/>
    </row>
    <row r="190" spans="1:20" s="6" customFormat="1" x14ac:dyDescent="0.2">
      <c r="A190" s="10"/>
      <c r="B190" s="10"/>
      <c r="C190" s="10"/>
      <c r="D190" s="10"/>
      <c r="E190" s="10"/>
      <c r="F190" s="10"/>
      <c r="G190" s="10"/>
      <c r="H190" s="10"/>
      <c r="I190" s="10"/>
      <c r="J190" s="10"/>
      <c r="K190" s="5"/>
      <c r="L190" s="42"/>
      <c r="S190" s="39"/>
      <c r="T190" s="10"/>
    </row>
    <row r="191" spans="1:20" s="6" customFormat="1" x14ac:dyDescent="0.2">
      <c r="A191" s="10"/>
      <c r="B191" s="10"/>
      <c r="C191" s="10"/>
      <c r="D191" s="10"/>
      <c r="E191" s="10"/>
      <c r="F191" s="10"/>
      <c r="G191" s="10"/>
      <c r="H191" s="10"/>
      <c r="I191" s="10"/>
      <c r="J191" s="10"/>
      <c r="K191" s="5"/>
      <c r="L191" s="42"/>
      <c r="S191" s="39"/>
      <c r="T191" s="10"/>
    </row>
    <row r="192" spans="1:20" s="6" customFormat="1" x14ac:dyDescent="0.2">
      <c r="A192" s="10"/>
      <c r="B192" s="10"/>
      <c r="C192" s="10"/>
      <c r="D192" s="10"/>
      <c r="E192" s="10"/>
      <c r="F192" s="10"/>
      <c r="G192" s="10"/>
      <c r="H192" s="10"/>
      <c r="I192" s="10"/>
      <c r="J192" s="10"/>
      <c r="K192" s="5"/>
      <c r="L192" s="42"/>
      <c r="S192" s="39"/>
      <c r="T192" s="10"/>
    </row>
    <row r="193" spans="1:20" s="6" customFormat="1" x14ac:dyDescent="0.2">
      <c r="A193" s="10"/>
      <c r="B193" s="10"/>
      <c r="C193" s="10"/>
      <c r="D193" s="10"/>
      <c r="E193" s="10"/>
      <c r="F193" s="10"/>
      <c r="G193" s="10"/>
      <c r="H193" s="10"/>
      <c r="I193" s="10"/>
      <c r="J193" s="10"/>
      <c r="K193" s="5"/>
      <c r="L193" s="42"/>
      <c r="S193" s="39"/>
      <c r="T193" s="10"/>
    </row>
    <row r="194" spans="1:20" s="6" customFormat="1" x14ac:dyDescent="0.2">
      <c r="A194" s="10"/>
      <c r="B194" s="10"/>
      <c r="C194" s="10"/>
      <c r="D194" s="10"/>
      <c r="E194" s="10"/>
      <c r="F194" s="10"/>
      <c r="G194" s="10"/>
      <c r="H194" s="10"/>
      <c r="I194" s="10"/>
      <c r="J194" s="10"/>
      <c r="K194" s="5"/>
      <c r="L194" s="42"/>
      <c r="S194" s="39"/>
      <c r="T194" s="10"/>
    </row>
    <row r="195" spans="1:20" s="6" customFormat="1" x14ac:dyDescent="0.2">
      <c r="A195" s="10"/>
      <c r="B195" s="10"/>
      <c r="C195" s="10"/>
      <c r="D195" s="10"/>
      <c r="E195" s="10"/>
      <c r="F195" s="10"/>
      <c r="G195" s="10"/>
      <c r="H195" s="10"/>
      <c r="I195" s="10"/>
      <c r="J195" s="10"/>
      <c r="K195" s="5"/>
      <c r="L195" s="42"/>
      <c r="S195" s="39"/>
      <c r="T195" s="10"/>
    </row>
    <row r="196" spans="1:20" s="6" customFormat="1" x14ac:dyDescent="0.2">
      <c r="A196" s="10"/>
      <c r="B196" s="10"/>
      <c r="C196" s="10"/>
      <c r="D196" s="10"/>
      <c r="E196" s="10"/>
      <c r="F196" s="10"/>
      <c r="G196" s="10"/>
      <c r="H196" s="10"/>
      <c r="I196" s="10"/>
      <c r="J196" s="10"/>
      <c r="K196" s="5"/>
      <c r="L196" s="42"/>
      <c r="S196" s="39"/>
      <c r="T196" s="10"/>
    </row>
    <row r="197" spans="1:20" s="6" customFormat="1" x14ac:dyDescent="0.2">
      <c r="A197" s="10"/>
      <c r="B197" s="10"/>
      <c r="C197" s="10"/>
      <c r="D197" s="10"/>
      <c r="E197" s="10"/>
      <c r="F197" s="10"/>
      <c r="G197" s="10"/>
      <c r="H197" s="10"/>
      <c r="I197" s="10"/>
      <c r="J197" s="10"/>
      <c r="K197" s="5"/>
      <c r="L197" s="42"/>
      <c r="S197" s="39"/>
      <c r="T197" s="10"/>
    </row>
    <row r="198" spans="1:20" s="6" customFormat="1" x14ac:dyDescent="0.2">
      <c r="A198" s="10"/>
      <c r="B198" s="10"/>
      <c r="C198" s="10"/>
      <c r="D198" s="10"/>
      <c r="E198" s="10"/>
      <c r="F198" s="10"/>
      <c r="G198" s="10"/>
      <c r="H198" s="10"/>
      <c r="I198" s="10"/>
      <c r="J198" s="10"/>
      <c r="K198" s="5"/>
      <c r="L198" s="42"/>
      <c r="S198" s="39"/>
      <c r="T198" s="10"/>
    </row>
    <row r="199" spans="1:20" s="6" customFormat="1" x14ac:dyDescent="0.2">
      <c r="A199" s="10"/>
      <c r="B199" s="10"/>
      <c r="C199" s="10"/>
      <c r="D199" s="10"/>
      <c r="E199" s="10"/>
      <c r="F199" s="10"/>
      <c r="G199" s="10"/>
      <c r="H199" s="10"/>
      <c r="I199" s="10"/>
      <c r="J199" s="10"/>
      <c r="K199" s="5"/>
      <c r="L199" s="42"/>
      <c r="S199" s="39"/>
      <c r="T199" s="10"/>
    </row>
    <row r="200" spans="1:20" s="6" customFormat="1" x14ac:dyDescent="0.2">
      <c r="A200" s="10"/>
      <c r="B200" s="10"/>
      <c r="C200" s="10"/>
      <c r="D200" s="10"/>
      <c r="E200" s="10"/>
      <c r="F200" s="10"/>
      <c r="G200" s="10"/>
      <c r="H200" s="10"/>
      <c r="I200" s="10"/>
      <c r="J200" s="10"/>
      <c r="K200" s="5"/>
      <c r="L200" s="42"/>
      <c r="S200" s="39"/>
      <c r="T200" s="10"/>
    </row>
    <row r="201" spans="1:20" s="6" customFormat="1" x14ac:dyDescent="0.2">
      <c r="A201" s="10"/>
      <c r="B201" s="10"/>
      <c r="C201" s="10"/>
      <c r="D201" s="10"/>
      <c r="E201" s="10"/>
      <c r="F201" s="10"/>
      <c r="G201" s="10"/>
      <c r="H201" s="10"/>
      <c r="I201" s="10"/>
      <c r="J201" s="10"/>
      <c r="K201" s="5"/>
      <c r="L201" s="42"/>
      <c r="S201" s="39"/>
      <c r="T201" s="10"/>
    </row>
    <row r="202" spans="1:20" s="6" customFormat="1" x14ac:dyDescent="0.2">
      <c r="A202" s="10"/>
      <c r="B202" s="10"/>
      <c r="C202" s="10"/>
      <c r="D202" s="10"/>
      <c r="E202" s="10"/>
      <c r="F202" s="10"/>
      <c r="G202" s="10"/>
      <c r="H202" s="10"/>
      <c r="I202" s="10"/>
      <c r="J202" s="10"/>
      <c r="K202" s="5"/>
      <c r="L202" s="42"/>
      <c r="S202" s="39"/>
      <c r="T202" s="10"/>
    </row>
    <row r="203" spans="1:20" s="6" customFormat="1" x14ac:dyDescent="0.2">
      <c r="A203" s="10"/>
      <c r="B203" s="10"/>
      <c r="C203" s="10"/>
      <c r="D203" s="10"/>
      <c r="E203" s="10"/>
      <c r="F203" s="10"/>
      <c r="G203" s="10"/>
      <c r="H203" s="10"/>
      <c r="I203" s="10"/>
      <c r="J203" s="10"/>
      <c r="K203" s="5"/>
      <c r="L203" s="42"/>
      <c r="S203" s="39"/>
      <c r="T203" s="10"/>
    </row>
    <row r="204" spans="1:20" s="6" customFormat="1" x14ac:dyDescent="0.2">
      <c r="A204" s="10"/>
      <c r="B204" s="10"/>
      <c r="C204" s="10"/>
      <c r="D204" s="10"/>
      <c r="E204" s="10"/>
      <c r="F204" s="10"/>
      <c r="G204" s="10"/>
      <c r="H204" s="10"/>
      <c r="I204" s="10"/>
      <c r="J204" s="10"/>
      <c r="K204" s="5"/>
      <c r="L204" s="42"/>
      <c r="S204" s="39"/>
      <c r="T204" s="10"/>
    </row>
    <row r="205" spans="1:20" s="6" customFormat="1" x14ac:dyDescent="0.2">
      <c r="A205" s="10"/>
      <c r="B205" s="10"/>
      <c r="C205" s="10"/>
      <c r="D205" s="10"/>
      <c r="E205" s="10"/>
      <c r="F205" s="10"/>
      <c r="G205" s="10"/>
      <c r="H205" s="10"/>
      <c r="I205" s="10"/>
      <c r="J205" s="10"/>
      <c r="K205" s="5"/>
      <c r="L205" s="42"/>
      <c r="S205" s="39"/>
      <c r="T205" s="10"/>
    </row>
  </sheetData>
  <mergeCells count="17">
    <mergeCell ref="G5:G6"/>
    <mergeCell ref="N5:N6"/>
    <mergeCell ref="O5:Q5"/>
    <mergeCell ref="R5:R6"/>
    <mergeCell ref="S5:S6"/>
    <mergeCell ref="H5:H6"/>
    <mergeCell ref="I5:I6"/>
    <mergeCell ref="J5:J6"/>
    <mergeCell ref="K5:K6"/>
    <mergeCell ref="L5:L6"/>
    <mergeCell ref="M5:M6"/>
    <mergeCell ref="A5:A6"/>
    <mergeCell ref="B5:B6"/>
    <mergeCell ref="C5:C6"/>
    <mergeCell ref="D5:D6"/>
    <mergeCell ref="F5:F6"/>
    <mergeCell ref="E5:E6"/>
  </mergeCells>
  <printOptions horizontalCentered="1"/>
  <pageMargins left="0.78740157480314965" right="0.78740157480314965" top="0.6692913385826772" bottom="0.86614173228346458" header="0.27559055118110237" footer="0.39370078740157483"/>
  <pageSetup paperSize="9" scale="48" firstPageNumber="161" fitToHeight="4" orientation="landscape" useFirstPageNumber="1" r:id="rId1"/>
  <headerFooter alignWithMargins="0">
    <oddFooter>&amp;LII. verze
x. - Rozpočet Olomouckého kraje 2018 - návrh rozpočtu
Příloha č. 5c) Nové opravy a investice hrazené z rozpočtu na rok 2018&amp;R&amp;"Arial,Kurzíva"&amp;12Strana &amp;P (celkem 170)</oddFooter>
  </headerFooter>
  <rowBreaks count="1" manualBreakCount="1">
    <brk id="109"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120"/>
  <sheetViews>
    <sheetView showGridLines="0" view="pageBreakPreview" zoomScale="80" zoomScaleNormal="70" zoomScaleSheetLayoutView="80" workbookViewId="0">
      <pane ySplit="7" topLeftCell="A8" activePane="bottomLeft" state="frozenSplit"/>
      <selection activeCell="P27" sqref="P27"/>
      <selection pane="bottomLeft" activeCell="H15" sqref="H15"/>
    </sheetView>
  </sheetViews>
  <sheetFormatPr defaultColWidth="9.140625" defaultRowHeight="12.75" outlineLevelCol="1" x14ac:dyDescent="0.2"/>
  <cols>
    <col min="1" max="1" width="5.42578125" style="10" customWidth="1"/>
    <col min="2" max="2" width="6" style="10" hidden="1" customWidth="1"/>
    <col min="3" max="3" width="2.28515625" style="10" hidden="1" customWidth="1" outlineLevel="1"/>
    <col min="4" max="4" width="5.5703125" style="10" hidden="1" customWidth="1" outlineLevel="1"/>
    <col min="5" max="5" width="6.42578125" style="10" customWidth="1" outlineLevel="1"/>
    <col min="6" max="6" width="5.5703125" style="10" hidden="1" customWidth="1" outlineLevel="1"/>
    <col min="7" max="7" width="16" style="10" hidden="1" customWidth="1" outlineLevel="1"/>
    <col min="8" max="8" width="60.7109375" style="10" customWidth="1" collapsed="1"/>
    <col min="9" max="9" width="73.7109375" style="10" customWidth="1"/>
    <col min="10" max="10" width="7.140625" style="10" customWidth="1"/>
    <col min="11" max="11" width="14.7109375" style="5" customWidth="1"/>
    <col min="12" max="12" width="18" style="6" customWidth="1"/>
    <col min="13" max="13" width="13.7109375" style="6" customWidth="1"/>
    <col min="14" max="14" width="12.42578125" style="6" customWidth="1"/>
    <col min="15" max="15" width="14.85546875" style="6" customWidth="1"/>
    <col min="16" max="16" width="13.140625" style="6" customWidth="1"/>
    <col min="17" max="18" width="14.85546875" style="6" customWidth="1"/>
    <col min="19" max="19" width="24.5703125" style="39" hidden="1" customWidth="1"/>
    <col min="20" max="20" width="22.140625" style="10" customWidth="1"/>
    <col min="21" max="16384" width="9.140625" style="10"/>
  </cols>
  <sheetData>
    <row r="1" spans="1:20" ht="18" x14ac:dyDescent="0.25">
      <c r="A1" s="206" t="s">
        <v>606</v>
      </c>
      <c r="B1" s="206"/>
      <c r="C1" s="206"/>
      <c r="D1" s="206"/>
      <c r="E1" s="206"/>
      <c r="F1" s="206"/>
      <c r="G1" s="206"/>
      <c r="H1" s="206"/>
      <c r="I1" s="4"/>
      <c r="J1" s="2"/>
      <c r="M1" s="7"/>
      <c r="N1" s="7"/>
      <c r="P1" s="7"/>
      <c r="Q1" s="7"/>
      <c r="R1" s="7"/>
      <c r="S1" s="8"/>
      <c r="T1" s="9"/>
    </row>
    <row r="2" spans="1:20" ht="15.75" x14ac:dyDescent="0.25">
      <c r="A2" s="207" t="s">
        <v>591</v>
      </c>
      <c r="B2" s="207"/>
      <c r="C2" s="207"/>
      <c r="E2" s="207"/>
      <c r="F2" s="207"/>
      <c r="G2" s="207"/>
      <c r="H2" s="207" t="s">
        <v>97</v>
      </c>
      <c r="I2" s="208" t="s">
        <v>592</v>
      </c>
      <c r="J2" s="14"/>
      <c r="M2" s="15"/>
      <c r="N2" s="15"/>
      <c r="P2" s="15"/>
      <c r="Q2" s="15"/>
      <c r="R2" s="15"/>
      <c r="S2" s="16"/>
      <c r="T2" s="9"/>
    </row>
    <row r="3" spans="1:20" ht="15.75" x14ac:dyDescent="0.25">
      <c r="A3" s="207"/>
      <c r="B3" s="207"/>
      <c r="C3" s="207"/>
      <c r="E3" s="207"/>
      <c r="F3" s="207"/>
      <c r="G3" s="207"/>
      <c r="H3" s="207" t="s">
        <v>27</v>
      </c>
      <c r="I3" s="13"/>
      <c r="J3" s="14"/>
      <c r="M3" s="15"/>
      <c r="N3" s="15"/>
      <c r="P3" s="15"/>
      <c r="Q3" s="15"/>
      <c r="R3" s="15"/>
      <c r="S3" s="16"/>
      <c r="T3" s="9"/>
    </row>
    <row r="4" spans="1:20" ht="17.25" customHeight="1" x14ac:dyDescent="0.2">
      <c r="A4" s="11"/>
      <c r="B4" s="11"/>
      <c r="C4" s="11"/>
      <c r="D4" s="11"/>
      <c r="E4" s="11"/>
      <c r="F4" s="11"/>
      <c r="G4" s="11"/>
      <c r="H4" s="11"/>
      <c r="I4" s="17"/>
      <c r="J4" s="11"/>
      <c r="M4" s="15"/>
      <c r="N4" s="15"/>
      <c r="P4" s="15"/>
      <c r="Q4" s="15"/>
      <c r="R4" s="68" t="s">
        <v>36</v>
      </c>
      <c r="S4" s="68" t="s">
        <v>36</v>
      </c>
      <c r="T4" s="9"/>
    </row>
    <row r="5" spans="1:20" ht="25.5" customHeight="1" x14ac:dyDescent="0.2">
      <c r="A5" s="243" t="s">
        <v>243</v>
      </c>
      <c r="B5" s="244"/>
      <c r="C5" s="244"/>
      <c r="D5" s="244"/>
      <c r="E5" s="244"/>
      <c r="F5" s="244"/>
      <c r="G5" s="244"/>
      <c r="H5" s="244"/>
      <c r="I5" s="244"/>
      <c r="J5" s="244"/>
      <c r="K5" s="244"/>
      <c r="L5" s="244"/>
      <c r="M5" s="244"/>
      <c r="N5" s="244"/>
      <c r="O5" s="244"/>
      <c r="P5" s="244"/>
      <c r="Q5" s="244"/>
      <c r="R5" s="244"/>
      <c r="S5" s="245"/>
    </row>
    <row r="6" spans="1:20" ht="25.5" customHeight="1" x14ac:dyDescent="0.2">
      <c r="A6" s="251" t="s">
        <v>0</v>
      </c>
      <c r="B6" s="251" t="s">
        <v>1</v>
      </c>
      <c r="C6" s="242" t="s">
        <v>3</v>
      </c>
      <c r="D6" s="242" t="s">
        <v>4</v>
      </c>
      <c r="E6" s="242" t="s">
        <v>589</v>
      </c>
      <c r="F6" s="242" t="s">
        <v>5</v>
      </c>
      <c r="G6" s="242" t="s">
        <v>2</v>
      </c>
      <c r="H6" s="242" t="s">
        <v>6</v>
      </c>
      <c r="I6" s="249" t="s">
        <v>7</v>
      </c>
      <c r="J6" s="250" t="s">
        <v>8</v>
      </c>
      <c r="K6" s="249" t="s">
        <v>9</v>
      </c>
      <c r="L6" s="249" t="s">
        <v>10</v>
      </c>
      <c r="M6" s="249" t="s">
        <v>11</v>
      </c>
      <c r="N6" s="246" t="s">
        <v>16</v>
      </c>
      <c r="O6" s="247" t="s">
        <v>17</v>
      </c>
      <c r="P6" s="247"/>
      <c r="Q6" s="247"/>
      <c r="R6" s="246" t="s">
        <v>37</v>
      </c>
      <c r="S6" s="248" t="s">
        <v>13</v>
      </c>
    </row>
    <row r="7" spans="1:20" ht="58.7" customHeight="1" x14ac:dyDescent="0.2">
      <c r="A7" s="251"/>
      <c r="B7" s="251"/>
      <c r="C7" s="242"/>
      <c r="D7" s="242"/>
      <c r="E7" s="242"/>
      <c r="F7" s="242"/>
      <c r="G7" s="242"/>
      <c r="H7" s="242"/>
      <c r="I7" s="249"/>
      <c r="J7" s="250"/>
      <c r="K7" s="249"/>
      <c r="L7" s="249"/>
      <c r="M7" s="249"/>
      <c r="N7" s="246"/>
      <c r="O7" s="201" t="s">
        <v>14</v>
      </c>
      <c r="P7" s="201" t="s">
        <v>460</v>
      </c>
      <c r="Q7" s="201" t="s">
        <v>15</v>
      </c>
      <c r="R7" s="246"/>
      <c r="S7" s="248"/>
    </row>
    <row r="8" spans="1:20" s="22" customFormat="1" ht="25.5" customHeight="1" x14ac:dyDescent="0.3">
      <c r="A8" s="101" t="s">
        <v>38</v>
      </c>
      <c r="B8" s="102"/>
      <c r="C8" s="102"/>
      <c r="D8" s="102"/>
      <c r="E8" s="102"/>
      <c r="F8" s="102"/>
      <c r="G8" s="102"/>
      <c r="H8" s="102"/>
      <c r="I8" s="102"/>
      <c r="J8" s="102"/>
      <c r="K8" s="102"/>
      <c r="L8" s="20">
        <f>SUM(L9:L36)</f>
        <v>195051</v>
      </c>
      <c r="M8" s="20"/>
      <c r="N8" s="20">
        <f>SUM(N9:N36)</f>
        <v>27</v>
      </c>
      <c r="O8" s="20">
        <f>SUM(O9:O36)</f>
        <v>61630</v>
      </c>
      <c r="P8" s="20">
        <f>SUM(P9:P36)</f>
        <v>0</v>
      </c>
      <c r="Q8" s="20">
        <f>SUM(Q9:Q36)</f>
        <v>61630</v>
      </c>
      <c r="R8" s="20">
        <f>SUM(R9:R36)</f>
        <v>133394</v>
      </c>
      <c r="S8" s="21"/>
    </row>
    <row r="9" spans="1:20" s="108" customFormat="1" ht="98.25" customHeight="1" x14ac:dyDescent="0.2">
      <c r="A9" s="23">
        <v>1</v>
      </c>
      <c r="B9" s="23" t="s">
        <v>59</v>
      </c>
      <c r="C9" s="23"/>
      <c r="D9" s="23">
        <v>6121</v>
      </c>
      <c r="E9" s="23">
        <v>61</v>
      </c>
      <c r="F9" s="23">
        <v>10</v>
      </c>
      <c r="G9" s="152" t="s">
        <v>133</v>
      </c>
      <c r="H9" s="24" t="s">
        <v>134</v>
      </c>
      <c r="I9" s="25" t="s">
        <v>692</v>
      </c>
      <c r="J9" s="23" t="s">
        <v>129</v>
      </c>
      <c r="K9" s="23" t="s">
        <v>732</v>
      </c>
      <c r="L9" s="104">
        <v>11000</v>
      </c>
      <c r="M9" s="105">
        <v>2018</v>
      </c>
      <c r="N9" s="106">
        <v>0</v>
      </c>
      <c r="O9" s="107">
        <f t="shared" ref="O9:O22" si="0">SUM(P9:Q9)</f>
        <v>11000</v>
      </c>
      <c r="P9" s="82">
        <v>0</v>
      </c>
      <c r="Q9" s="82">
        <v>11000</v>
      </c>
      <c r="R9" s="82">
        <v>0</v>
      </c>
      <c r="S9" s="30"/>
    </row>
    <row r="10" spans="1:20" s="108" customFormat="1" ht="67.5" customHeight="1" x14ac:dyDescent="0.2">
      <c r="A10" s="23">
        <v>2</v>
      </c>
      <c r="B10" s="23" t="s">
        <v>59</v>
      </c>
      <c r="C10" s="23"/>
      <c r="D10" s="23">
        <v>6121</v>
      </c>
      <c r="E10" s="23">
        <v>61</v>
      </c>
      <c r="F10" s="23">
        <v>10</v>
      </c>
      <c r="G10" s="152" t="s">
        <v>133</v>
      </c>
      <c r="H10" s="24" t="s">
        <v>136</v>
      </c>
      <c r="I10" s="25" t="s">
        <v>694</v>
      </c>
      <c r="J10" s="23" t="s">
        <v>129</v>
      </c>
      <c r="K10" s="23" t="s">
        <v>32</v>
      </c>
      <c r="L10" s="104">
        <v>3500</v>
      </c>
      <c r="M10" s="105">
        <v>2018</v>
      </c>
      <c r="N10" s="106">
        <v>0</v>
      </c>
      <c r="O10" s="107">
        <f t="shared" si="0"/>
        <v>3500</v>
      </c>
      <c r="P10" s="82">
        <v>0</v>
      </c>
      <c r="Q10" s="82">
        <v>3500</v>
      </c>
      <c r="R10" s="82">
        <v>0</v>
      </c>
      <c r="S10" s="30"/>
    </row>
    <row r="11" spans="1:20" s="108" customFormat="1" ht="67.5" customHeight="1" x14ac:dyDescent="0.2">
      <c r="A11" s="23">
        <v>3</v>
      </c>
      <c r="B11" s="23" t="s">
        <v>44</v>
      </c>
      <c r="C11" s="23"/>
      <c r="D11" s="23">
        <v>5171</v>
      </c>
      <c r="E11" s="23">
        <v>51</v>
      </c>
      <c r="F11" s="23">
        <v>10</v>
      </c>
      <c r="G11" s="152" t="s">
        <v>133</v>
      </c>
      <c r="H11" s="24" t="s">
        <v>137</v>
      </c>
      <c r="I11" s="25" t="s">
        <v>138</v>
      </c>
      <c r="J11" s="23"/>
      <c r="K11" s="23" t="s">
        <v>135</v>
      </c>
      <c r="L11" s="104">
        <v>2200</v>
      </c>
      <c r="M11" s="105">
        <v>2018</v>
      </c>
      <c r="N11" s="106">
        <v>0</v>
      </c>
      <c r="O11" s="107">
        <f t="shared" si="0"/>
        <v>2200</v>
      </c>
      <c r="P11" s="82">
        <v>0</v>
      </c>
      <c r="Q11" s="82">
        <v>2200</v>
      </c>
      <c r="R11" s="82">
        <v>0</v>
      </c>
      <c r="S11" s="30"/>
    </row>
    <row r="12" spans="1:20" s="108" customFormat="1" ht="90" customHeight="1" x14ac:dyDescent="0.2">
      <c r="A12" s="23">
        <v>4</v>
      </c>
      <c r="B12" s="23" t="s">
        <v>39</v>
      </c>
      <c r="C12" s="23"/>
      <c r="D12" s="23">
        <v>5171</v>
      </c>
      <c r="E12" s="23">
        <v>51</v>
      </c>
      <c r="F12" s="23">
        <v>10</v>
      </c>
      <c r="G12" s="152" t="s">
        <v>133</v>
      </c>
      <c r="H12" s="24" t="s">
        <v>783</v>
      </c>
      <c r="I12" s="25" t="s">
        <v>784</v>
      </c>
      <c r="J12" s="23"/>
      <c r="K12" s="23" t="s">
        <v>135</v>
      </c>
      <c r="L12" s="104">
        <f>1500+1900</f>
        <v>3400</v>
      </c>
      <c r="M12" s="105">
        <v>2018</v>
      </c>
      <c r="N12" s="106">
        <v>0</v>
      </c>
      <c r="O12" s="107">
        <f t="shared" si="0"/>
        <v>3400</v>
      </c>
      <c r="P12" s="82">
        <v>0</v>
      </c>
      <c r="Q12" s="82">
        <f>1500+1900</f>
        <v>3400</v>
      </c>
      <c r="R12" s="82">
        <v>0</v>
      </c>
      <c r="S12" s="30"/>
    </row>
    <row r="13" spans="1:20" s="108" customFormat="1" ht="93" customHeight="1" x14ac:dyDescent="0.2">
      <c r="A13" s="23">
        <v>5</v>
      </c>
      <c r="B13" s="23" t="s">
        <v>59</v>
      </c>
      <c r="C13" s="23"/>
      <c r="D13" s="23">
        <v>5171</v>
      </c>
      <c r="E13" s="23">
        <v>51</v>
      </c>
      <c r="F13" s="23">
        <v>10</v>
      </c>
      <c r="G13" s="152" t="s">
        <v>133</v>
      </c>
      <c r="H13" s="24" t="s">
        <v>145</v>
      </c>
      <c r="I13" s="25" t="s">
        <v>695</v>
      </c>
      <c r="J13" s="23"/>
      <c r="K13" s="23" t="s">
        <v>135</v>
      </c>
      <c r="L13" s="104">
        <v>2000</v>
      </c>
      <c r="M13" s="153" t="s">
        <v>151</v>
      </c>
      <c r="N13" s="106">
        <v>0</v>
      </c>
      <c r="O13" s="107">
        <f t="shared" si="0"/>
        <v>200</v>
      </c>
      <c r="P13" s="82">
        <v>0</v>
      </c>
      <c r="Q13" s="82">
        <v>200</v>
      </c>
      <c r="R13" s="82">
        <v>1800</v>
      </c>
      <c r="S13" s="30" t="s">
        <v>638</v>
      </c>
    </row>
    <row r="14" spans="1:20" s="108" customFormat="1" ht="67.5" customHeight="1" x14ac:dyDescent="0.2">
      <c r="A14" s="23">
        <v>6</v>
      </c>
      <c r="B14" s="23" t="s">
        <v>44</v>
      </c>
      <c r="C14" s="23"/>
      <c r="D14" s="23">
        <v>6121</v>
      </c>
      <c r="E14" s="23">
        <v>61</v>
      </c>
      <c r="F14" s="23">
        <v>10</v>
      </c>
      <c r="G14" s="152" t="s">
        <v>133</v>
      </c>
      <c r="H14" s="24" t="s">
        <v>782</v>
      </c>
      <c r="I14" s="25" t="s">
        <v>143</v>
      </c>
      <c r="J14" s="23" t="s">
        <v>129</v>
      </c>
      <c r="K14" s="23" t="s">
        <v>32</v>
      </c>
      <c r="L14" s="104">
        <v>7500</v>
      </c>
      <c r="M14" s="105">
        <v>2018</v>
      </c>
      <c r="N14" s="106">
        <v>0</v>
      </c>
      <c r="O14" s="107">
        <f t="shared" si="0"/>
        <v>7500</v>
      </c>
      <c r="P14" s="82">
        <v>0</v>
      </c>
      <c r="Q14" s="82">
        <v>7500</v>
      </c>
      <c r="R14" s="82">
        <v>0</v>
      </c>
      <c r="S14" s="30"/>
    </row>
    <row r="15" spans="1:20" s="108" customFormat="1" ht="105.75" customHeight="1" x14ac:dyDescent="0.2">
      <c r="A15" s="23">
        <v>7</v>
      </c>
      <c r="B15" s="23" t="s">
        <v>39</v>
      </c>
      <c r="C15" s="23"/>
      <c r="D15" s="23">
        <v>5171</v>
      </c>
      <c r="E15" s="23">
        <v>51</v>
      </c>
      <c r="F15" s="23">
        <v>10</v>
      </c>
      <c r="G15" s="103" t="s">
        <v>146</v>
      </c>
      <c r="H15" s="24" t="s">
        <v>149</v>
      </c>
      <c r="I15" s="25" t="s">
        <v>148</v>
      </c>
      <c r="J15" s="23"/>
      <c r="K15" s="23" t="s">
        <v>135</v>
      </c>
      <c r="L15" s="104">
        <v>1750</v>
      </c>
      <c r="M15" s="105">
        <v>2018</v>
      </c>
      <c r="N15" s="106">
        <v>0</v>
      </c>
      <c r="O15" s="107">
        <f t="shared" si="0"/>
        <v>1750</v>
      </c>
      <c r="P15" s="82">
        <v>0</v>
      </c>
      <c r="Q15" s="82">
        <v>1750</v>
      </c>
      <c r="R15" s="82">
        <v>0</v>
      </c>
      <c r="S15" s="30" t="s">
        <v>633</v>
      </c>
    </row>
    <row r="16" spans="1:20" s="108" customFormat="1" ht="63.75" x14ac:dyDescent="0.2">
      <c r="A16" s="23">
        <v>8</v>
      </c>
      <c r="B16" s="23" t="s">
        <v>39</v>
      </c>
      <c r="C16" s="23"/>
      <c r="D16" s="23">
        <v>6121</v>
      </c>
      <c r="E16" s="23">
        <v>61</v>
      </c>
      <c r="F16" s="23">
        <v>10</v>
      </c>
      <c r="G16" s="103" t="s">
        <v>146</v>
      </c>
      <c r="H16" s="24" t="s">
        <v>154</v>
      </c>
      <c r="I16" s="25" t="s">
        <v>696</v>
      </c>
      <c r="J16" s="23" t="s">
        <v>129</v>
      </c>
      <c r="K16" s="23" t="s">
        <v>32</v>
      </c>
      <c r="L16" s="104">
        <v>1419</v>
      </c>
      <c r="M16" s="105">
        <v>2018</v>
      </c>
      <c r="N16" s="106">
        <v>27</v>
      </c>
      <c r="O16" s="107">
        <f t="shared" si="0"/>
        <v>1392</v>
      </c>
      <c r="P16" s="82">
        <v>0</v>
      </c>
      <c r="Q16" s="82">
        <v>1392</v>
      </c>
      <c r="R16" s="82">
        <v>0</v>
      </c>
      <c r="S16" s="30"/>
    </row>
    <row r="17" spans="1:19" s="108" customFormat="1" ht="67.5" customHeight="1" x14ac:dyDescent="0.2">
      <c r="A17" s="23">
        <v>9</v>
      </c>
      <c r="B17" s="23" t="s">
        <v>59</v>
      </c>
      <c r="C17" s="23"/>
      <c r="D17" s="23">
        <v>5171</v>
      </c>
      <c r="E17" s="23">
        <v>51</v>
      </c>
      <c r="F17" s="23">
        <v>10</v>
      </c>
      <c r="G17" s="103" t="s">
        <v>146</v>
      </c>
      <c r="H17" s="24" t="s">
        <v>155</v>
      </c>
      <c r="I17" s="25" t="s">
        <v>152</v>
      </c>
      <c r="J17" s="23"/>
      <c r="K17" s="23" t="s">
        <v>135</v>
      </c>
      <c r="L17" s="104">
        <v>1800</v>
      </c>
      <c r="M17" s="105">
        <v>2018</v>
      </c>
      <c r="N17" s="106">
        <v>0</v>
      </c>
      <c r="O17" s="107">
        <f t="shared" si="0"/>
        <v>1800</v>
      </c>
      <c r="P17" s="82">
        <v>0</v>
      </c>
      <c r="Q17" s="82">
        <v>1800</v>
      </c>
      <c r="R17" s="82">
        <v>0</v>
      </c>
      <c r="S17" s="30"/>
    </row>
    <row r="18" spans="1:19" s="108" customFormat="1" ht="67.5" customHeight="1" x14ac:dyDescent="0.2">
      <c r="A18" s="23">
        <v>10</v>
      </c>
      <c r="B18" s="23" t="s">
        <v>53</v>
      </c>
      <c r="C18" s="23"/>
      <c r="D18" s="23">
        <v>5171</v>
      </c>
      <c r="E18" s="23">
        <v>51</v>
      </c>
      <c r="F18" s="23">
        <v>10</v>
      </c>
      <c r="G18" s="103" t="s">
        <v>146</v>
      </c>
      <c r="H18" s="24" t="s">
        <v>785</v>
      </c>
      <c r="I18" s="25" t="s">
        <v>697</v>
      </c>
      <c r="J18" s="23"/>
      <c r="K18" s="23" t="s">
        <v>135</v>
      </c>
      <c r="L18" s="104">
        <v>2500</v>
      </c>
      <c r="M18" s="153" t="s">
        <v>151</v>
      </c>
      <c r="N18" s="106">
        <v>0</v>
      </c>
      <c r="O18" s="107">
        <f t="shared" si="0"/>
        <v>1450</v>
      </c>
      <c r="P18" s="82">
        <v>0</v>
      </c>
      <c r="Q18" s="82">
        <v>1450</v>
      </c>
      <c r="R18" s="82">
        <f>L18-Q18</f>
        <v>1050</v>
      </c>
      <c r="S18" s="30"/>
    </row>
    <row r="19" spans="1:19" s="108" customFormat="1" ht="47.25" x14ac:dyDescent="0.2">
      <c r="A19" s="23">
        <v>11</v>
      </c>
      <c r="B19" s="23" t="s">
        <v>44</v>
      </c>
      <c r="C19" s="23"/>
      <c r="D19" s="23">
        <v>6121</v>
      </c>
      <c r="E19" s="23">
        <v>61</v>
      </c>
      <c r="F19" s="23">
        <v>10</v>
      </c>
      <c r="G19" s="103" t="s">
        <v>146</v>
      </c>
      <c r="H19" s="24" t="s">
        <v>177</v>
      </c>
      <c r="I19" s="25" t="s">
        <v>698</v>
      </c>
      <c r="J19" s="23" t="s">
        <v>129</v>
      </c>
      <c r="K19" s="23" t="s">
        <v>32</v>
      </c>
      <c r="L19" s="104">
        <v>9568</v>
      </c>
      <c r="M19" s="105">
        <v>2018</v>
      </c>
      <c r="N19" s="106">
        <v>0</v>
      </c>
      <c r="O19" s="107">
        <f t="shared" si="0"/>
        <v>9568</v>
      </c>
      <c r="P19" s="82">
        <v>0</v>
      </c>
      <c r="Q19" s="82">
        <v>9568</v>
      </c>
      <c r="R19" s="82">
        <v>0</v>
      </c>
      <c r="S19" s="30"/>
    </row>
    <row r="20" spans="1:19" s="108" customFormat="1" ht="67.5" customHeight="1" x14ac:dyDescent="0.2">
      <c r="A20" s="23">
        <v>12</v>
      </c>
      <c r="B20" s="23" t="s">
        <v>53</v>
      </c>
      <c r="C20" s="23"/>
      <c r="D20" s="23">
        <v>6121</v>
      </c>
      <c r="E20" s="23">
        <v>61</v>
      </c>
      <c r="F20" s="23">
        <v>10</v>
      </c>
      <c r="G20" s="103" t="s">
        <v>146</v>
      </c>
      <c r="H20" s="24" t="s">
        <v>786</v>
      </c>
      <c r="I20" s="25" t="s">
        <v>787</v>
      </c>
      <c r="J20" s="23"/>
      <c r="K20" s="23" t="s">
        <v>135</v>
      </c>
      <c r="L20" s="104">
        <v>2000</v>
      </c>
      <c r="M20" s="153" t="s">
        <v>151</v>
      </c>
      <c r="N20" s="106">
        <v>0</v>
      </c>
      <c r="O20" s="107">
        <f t="shared" si="0"/>
        <v>806</v>
      </c>
      <c r="P20" s="82">
        <v>0</v>
      </c>
      <c r="Q20" s="82">
        <v>806</v>
      </c>
      <c r="R20" s="82">
        <f>L20-Q20</f>
        <v>1194</v>
      </c>
      <c r="S20" s="30"/>
    </row>
    <row r="21" spans="1:19" s="108" customFormat="1" ht="63" x14ac:dyDescent="0.2">
      <c r="A21" s="23">
        <v>13</v>
      </c>
      <c r="B21" s="23" t="s">
        <v>39</v>
      </c>
      <c r="C21" s="23"/>
      <c r="D21" s="23">
        <v>6121</v>
      </c>
      <c r="E21" s="23">
        <v>61</v>
      </c>
      <c r="F21" s="23">
        <v>10</v>
      </c>
      <c r="G21" s="103" t="s">
        <v>146</v>
      </c>
      <c r="H21" s="24" t="s">
        <v>788</v>
      </c>
      <c r="I21" s="25" t="s">
        <v>699</v>
      </c>
      <c r="J21" s="23"/>
      <c r="K21" s="23" t="s">
        <v>135</v>
      </c>
      <c r="L21" s="104">
        <v>10500</v>
      </c>
      <c r="M21" s="153" t="s">
        <v>151</v>
      </c>
      <c r="N21" s="106">
        <v>0</v>
      </c>
      <c r="O21" s="107">
        <f t="shared" si="0"/>
        <v>500</v>
      </c>
      <c r="P21" s="82">
        <v>0</v>
      </c>
      <c r="Q21" s="82">
        <v>500</v>
      </c>
      <c r="R21" s="82">
        <f>L21-Q21</f>
        <v>10000</v>
      </c>
      <c r="S21" s="30"/>
    </row>
    <row r="22" spans="1:19" s="108" customFormat="1" ht="67.5" customHeight="1" x14ac:dyDescent="0.2">
      <c r="A22" s="23">
        <v>14</v>
      </c>
      <c r="B22" s="23" t="s">
        <v>39</v>
      </c>
      <c r="C22" s="23"/>
      <c r="D22" s="23">
        <v>5171</v>
      </c>
      <c r="E22" s="23">
        <v>51</v>
      </c>
      <c r="F22" s="23">
        <v>10</v>
      </c>
      <c r="G22" s="103" t="s">
        <v>146</v>
      </c>
      <c r="H22" s="24" t="s">
        <v>187</v>
      </c>
      <c r="I22" s="25" t="s">
        <v>700</v>
      </c>
      <c r="J22" s="23"/>
      <c r="K22" s="23" t="s">
        <v>135</v>
      </c>
      <c r="L22" s="104">
        <v>955</v>
      </c>
      <c r="M22" s="105">
        <v>2018</v>
      </c>
      <c r="N22" s="106">
        <v>0</v>
      </c>
      <c r="O22" s="107">
        <f t="shared" si="0"/>
        <v>955</v>
      </c>
      <c r="P22" s="82">
        <v>0</v>
      </c>
      <c r="Q22" s="82">
        <v>955</v>
      </c>
      <c r="R22" s="82">
        <v>0</v>
      </c>
      <c r="S22" s="30"/>
    </row>
    <row r="23" spans="1:19" s="108" customFormat="1" ht="79.5" customHeight="1" x14ac:dyDescent="0.2">
      <c r="A23" s="23">
        <v>15</v>
      </c>
      <c r="B23" s="23" t="s">
        <v>39</v>
      </c>
      <c r="C23" s="23"/>
      <c r="D23" s="23">
        <v>6121</v>
      </c>
      <c r="E23" s="23">
        <v>61</v>
      </c>
      <c r="F23" s="23">
        <v>10</v>
      </c>
      <c r="G23" s="103" t="s">
        <v>146</v>
      </c>
      <c r="H23" s="24" t="s">
        <v>221</v>
      </c>
      <c r="I23" s="25" t="s">
        <v>701</v>
      </c>
      <c r="J23" s="23"/>
      <c r="K23" s="23" t="s">
        <v>135</v>
      </c>
      <c r="L23" s="104">
        <v>959</v>
      </c>
      <c r="M23" s="105">
        <v>2018</v>
      </c>
      <c r="N23" s="106">
        <v>0</v>
      </c>
      <c r="O23" s="107">
        <f t="shared" ref="O23:O34" si="1">SUM(P23:Q23)</f>
        <v>959</v>
      </c>
      <c r="P23" s="82">
        <v>0</v>
      </c>
      <c r="Q23" s="82">
        <v>959</v>
      </c>
      <c r="R23" s="82">
        <v>0</v>
      </c>
      <c r="S23" s="30"/>
    </row>
    <row r="24" spans="1:19" s="108" customFormat="1" ht="67.5" customHeight="1" x14ac:dyDescent="0.2">
      <c r="A24" s="23">
        <v>16</v>
      </c>
      <c r="B24" s="23" t="s">
        <v>44</v>
      </c>
      <c r="C24" s="23"/>
      <c r="D24" s="23">
        <v>6121</v>
      </c>
      <c r="E24" s="23">
        <v>61</v>
      </c>
      <c r="F24" s="23">
        <v>10</v>
      </c>
      <c r="G24" s="103" t="s">
        <v>146</v>
      </c>
      <c r="H24" s="24" t="s">
        <v>790</v>
      </c>
      <c r="I24" s="25" t="s">
        <v>702</v>
      </c>
      <c r="J24" s="23"/>
      <c r="K24" s="23" t="s">
        <v>135</v>
      </c>
      <c r="L24" s="104">
        <v>6000</v>
      </c>
      <c r="M24" s="153">
        <v>2018</v>
      </c>
      <c r="N24" s="106">
        <v>0</v>
      </c>
      <c r="O24" s="107">
        <f t="shared" si="1"/>
        <v>6000</v>
      </c>
      <c r="P24" s="82">
        <v>0</v>
      </c>
      <c r="Q24" s="82">
        <v>6000</v>
      </c>
      <c r="R24" s="82">
        <f t="shared" ref="R24:R33" si="2">L24-O24</f>
        <v>0</v>
      </c>
      <c r="S24" s="30"/>
    </row>
    <row r="25" spans="1:19" s="108" customFormat="1" ht="67.5" customHeight="1" x14ac:dyDescent="0.2">
      <c r="A25" s="23">
        <v>17</v>
      </c>
      <c r="B25" s="23" t="s">
        <v>39</v>
      </c>
      <c r="C25" s="23"/>
      <c r="D25" s="23">
        <v>6121</v>
      </c>
      <c r="E25" s="23">
        <v>61</v>
      </c>
      <c r="F25" s="23">
        <v>10</v>
      </c>
      <c r="G25" s="103" t="s">
        <v>146</v>
      </c>
      <c r="H25" s="24" t="s">
        <v>789</v>
      </c>
      <c r="I25" s="25" t="s">
        <v>703</v>
      </c>
      <c r="J25" s="23"/>
      <c r="K25" s="23" t="s">
        <v>135</v>
      </c>
      <c r="L25" s="104">
        <v>2500</v>
      </c>
      <c r="M25" s="153">
        <v>2018</v>
      </c>
      <c r="N25" s="106">
        <v>0</v>
      </c>
      <c r="O25" s="107">
        <f t="shared" si="1"/>
        <v>2500</v>
      </c>
      <c r="P25" s="82"/>
      <c r="Q25" s="82">
        <v>2500</v>
      </c>
      <c r="R25" s="82">
        <f t="shared" si="2"/>
        <v>0</v>
      </c>
      <c r="S25" s="30"/>
    </row>
    <row r="26" spans="1:19" s="108" customFormat="1" ht="67.5" customHeight="1" x14ac:dyDescent="0.2">
      <c r="A26" s="23">
        <v>18</v>
      </c>
      <c r="B26" s="23" t="s">
        <v>39</v>
      </c>
      <c r="C26" s="23"/>
      <c r="D26" s="23">
        <v>6121</v>
      </c>
      <c r="E26" s="23">
        <v>61</v>
      </c>
      <c r="F26" s="23">
        <v>10</v>
      </c>
      <c r="G26" s="103" t="s">
        <v>146</v>
      </c>
      <c r="H26" s="24" t="s">
        <v>144</v>
      </c>
      <c r="I26" s="25" t="s">
        <v>704</v>
      </c>
      <c r="J26" s="23"/>
      <c r="K26" s="23" t="s">
        <v>135</v>
      </c>
      <c r="L26" s="104">
        <v>6000</v>
      </c>
      <c r="M26" s="153" t="s">
        <v>151</v>
      </c>
      <c r="N26" s="106">
        <v>0</v>
      </c>
      <c r="O26" s="107">
        <f t="shared" si="1"/>
        <v>400</v>
      </c>
      <c r="P26" s="82">
        <v>0</v>
      </c>
      <c r="Q26" s="82">
        <v>400</v>
      </c>
      <c r="R26" s="82">
        <f t="shared" si="2"/>
        <v>5600</v>
      </c>
      <c r="S26" s="30" t="s">
        <v>634</v>
      </c>
    </row>
    <row r="27" spans="1:19" s="108" customFormat="1" ht="67.5" customHeight="1" x14ac:dyDescent="0.2">
      <c r="A27" s="23">
        <v>19</v>
      </c>
      <c r="B27" s="23" t="s">
        <v>44</v>
      </c>
      <c r="C27" s="23"/>
      <c r="D27" s="23">
        <v>6121</v>
      </c>
      <c r="E27" s="23">
        <v>61</v>
      </c>
      <c r="F27" s="23">
        <v>10</v>
      </c>
      <c r="G27" s="103" t="s">
        <v>146</v>
      </c>
      <c r="H27" s="24" t="s">
        <v>147</v>
      </c>
      <c r="I27" s="25" t="s">
        <v>705</v>
      </c>
      <c r="J27" s="23"/>
      <c r="K27" s="23" t="s">
        <v>135</v>
      </c>
      <c r="L27" s="104">
        <v>1800</v>
      </c>
      <c r="M27" s="153" t="s">
        <v>151</v>
      </c>
      <c r="N27" s="106">
        <v>0</v>
      </c>
      <c r="O27" s="107">
        <f t="shared" si="1"/>
        <v>200</v>
      </c>
      <c r="P27" s="82">
        <v>0</v>
      </c>
      <c r="Q27" s="82">
        <v>200</v>
      </c>
      <c r="R27" s="82">
        <f t="shared" si="2"/>
        <v>1600</v>
      </c>
      <c r="S27" s="30" t="s">
        <v>635</v>
      </c>
    </row>
    <row r="28" spans="1:19" s="108" customFormat="1" ht="67.5" customHeight="1" x14ac:dyDescent="0.2">
      <c r="A28" s="23">
        <v>20</v>
      </c>
      <c r="B28" s="23" t="s">
        <v>44</v>
      </c>
      <c r="C28" s="23"/>
      <c r="D28" s="23">
        <v>5171</v>
      </c>
      <c r="E28" s="23">
        <v>51</v>
      </c>
      <c r="F28" s="23">
        <v>10</v>
      </c>
      <c r="G28" s="103" t="s">
        <v>146</v>
      </c>
      <c r="H28" s="24" t="s">
        <v>150</v>
      </c>
      <c r="I28" s="25" t="s">
        <v>706</v>
      </c>
      <c r="J28" s="23"/>
      <c r="K28" s="23" t="s">
        <v>135</v>
      </c>
      <c r="L28" s="104">
        <v>2100</v>
      </c>
      <c r="M28" s="153" t="s">
        <v>151</v>
      </c>
      <c r="N28" s="106">
        <v>0</v>
      </c>
      <c r="O28" s="107">
        <f t="shared" si="1"/>
        <v>300</v>
      </c>
      <c r="P28" s="82">
        <v>0</v>
      </c>
      <c r="Q28" s="82">
        <v>300</v>
      </c>
      <c r="R28" s="82">
        <f t="shared" si="2"/>
        <v>1800</v>
      </c>
      <c r="S28" s="30" t="s">
        <v>636</v>
      </c>
    </row>
    <row r="29" spans="1:19" s="108" customFormat="1" ht="51" x14ac:dyDescent="0.2">
      <c r="A29" s="23">
        <v>21</v>
      </c>
      <c r="B29" s="23" t="s">
        <v>59</v>
      </c>
      <c r="C29" s="23"/>
      <c r="D29" s="23">
        <v>5171</v>
      </c>
      <c r="E29" s="23">
        <v>51</v>
      </c>
      <c r="F29" s="23">
        <v>10</v>
      </c>
      <c r="G29" s="103" t="s">
        <v>146</v>
      </c>
      <c r="H29" s="24" t="s">
        <v>159</v>
      </c>
      <c r="I29" s="25" t="s">
        <v>808</v>
      </c>
      <c r="J29" s="23"/>
      <c r="K29" s="23" t="s">
        <v>135</v>
      </c>
      <c r="L29" s="104">
        <v>800</v>
      </c>
      <c r="M29" s="153" t="s">
        <v>151</v>
      </c>
      <c r="N29" s="106">
        <v>0</v>
      </c>
      <c r="O29" s="107">
        <f t="shared" si="1"/>
        <v>100</v>
      </c>
      <c r="P29" s="82">
        <v>0</v>
      </c>
      <c r="Q29" s="82">
        <v>100</v>
      </c>
      <c r="R29" s="82">
        <f t="shared" si="2"/>
        <v>700</v>
      </c>
      <c r="S29" s="30" t="s">
        <v>639</v>
      </c>
    </row>
    <row r="30" spans="1:19" s="108" customFormat="1" ht="67.5" customHeight="1" x14ac:dyDescent="0.2">
      <c r="A30" s="23">
        <v>22</v>
      </c>
      <c r="B30" s="23" t="s">
        <v>46</v>
      </c>
      <c r="C30" s="23"/>
      <c r="D30" s="23">
        <v>6121</v>
      </c>
      <c r="E30" s="23">
        <v>61</v>
      </c>
      <c r="F30" s="23">
        <v>10</v>
      </c>
      <c r="G30" s="103" t="s">
        <v>146</v>
      </c>
      <c r="H30" s="24" t="s">
        <v>162</v>
      </c>
      <c r="I30" s="25" t="s">
        <v>707</v>
      </c>
      <c r="J30" s="23"/>
      <c r="K30" s="23" t="s">
        <v>135</v>
      </c>
      <c r="L30" s="104">
        <v>2000</v>
      </c>
      <c r="M30" s="153" t="s">
        <v>151</v>
      </c>
      <c r="N30" s="106">
        <v>0</v>
      </c>
      <c r="O30" s="107">
        <f t="shared" si="1"/>
        <v>250</v>
      </c>
      <c r="P30" s="82">
        <v>0</v>
      </c>
      <c r="Q30" s="82">
        <v>250</v>
      </c>
      <c r="R30" s="82">
        <f t="shared" si="2"/>
        <v>1750</v>
      </c>
      <c r="S30" s="30" t="s">
        <v>642</v>
      </c>
    </row>
    <row r="31" spans="1:19" s="108" customFormat="1" ht="93.75" customHeight="1" x14ac:dyDescent="0.2">
      <c r="A31" s="23">
        <v>23</v>
      </c>
      <c r="B31" s="23" t="s">
        <v>39</v>
      </c>
      <c r="C31" s="23"/>
      <c r="D31" s="23">
        <v>6121</v>
      </c>
      <c r="E31" s="23">
        <v>61</v>
      </c>
      <c r="F31" s="23">
        <v>10</v>
      </c>
      <c r="G31" s="103" t="s">
        <v>146</v>
      </c>
      <c r="H31" s="24" t="s">
        <v>791</v>
      </c>
      <c r="I31" s="25" t="s">
        <v>708</v>
      </c>
      <c r="J31" s="23"/>
      <c r="K31" s="23" t="s">
        <v>135</v>
      </c>
      <c r="L31" s="104">
        <v>30000</v>
      </c>
      <c r="M31" s="153" t="s">
        <v>587</v>
      </c>
      <c r="N31" s="106">
        <v>0</v>
      </c>
      <c r="O31" s="107">
        <f t="shared" si="1"/>
        <v>800</v>
      </c>
      <c r="P31" s="82">
        <v>0</v>
      </c>
      <c r="Q31" s="82">
        <v>800</v>
      </c>
      <c r="R31" s="82">
        <f t="shared" si="2"/>
        <v>29200</v>
      </c>
      <c r="S31" s="30"/>
    </row>
    <row r="32" spans="1:19" s="108" customFormat="1" ht="76.5" x14ac:dyDescent="0.2">
      <c r="A32" s="23">
        <v>24</v>
      </c>
      <c r="B32" s="23" t="s">
        <v>53</v>
      </c>
      <c r="C32" s="23"/>
      <c r="D32" s="23">
        <v>6121</v>
      </c>
      <c r="E32" s="23">
        <v>61</v>
      </c>
      <c r="F32" s="23">
        <v>10</v>
      </c>
      <c r="G32" s="103" t="s">
        <v>146</v>
      </c>
      <c r="H32" s="24" t="s">
        <v>172</v>
      </c>
      <c r="I32" s="25" t="s">
        <v>809</v>
      </c>
      <c r="J32" s="23"/>
      <c r="K32" s="23" t="s">
        <v>135</v>
      </c>
      <c r="L32" s="104">
        <v>9500</v>
      </c>
      <c r="M32" s="153" t="s">
        <v>151</v>
      </c>
      <c r="N32" s="106">
        <v>0</v>
      </c>
      <c r="O32" s="107">
        <f t="shared" si="1"/>
        <v>500</v>
      </c>
      <c r="P32" s="82">
        <v>0</v>
      </c>
      <c r="Q32" s="82">
        <v>500</v>
      </c>
      <c r="R32" s="82">
        <f t="shared" si="2"/>
        <v>9000</v>
      </c>
      <c r="S32" s="30" t="s">
        <v>641</v>
      </c>
    </row>
    <row r="33" spans="1:20" s="108" customFormat="1" ht="67.5" customHeight="1" x14ac:dyDescent="0.2">
      <c r="A33" s="23">
        <v>25</v>
      </c>
      <c r="B33" s="23" t="s">
        <v>44</v>
      </c>
      <c r="C33" s="23"/>
      <c r="D33" s="23">
        <v>6121</v>
      </c>
      <c r="E33" s="23">
        <v>61</v>
      </c>
      <c r="F33" s="23">
        <v>10</v>
      </c>
      <c r="G33" s="103" t="s">
        <v>146</v>
      </c>
      <c r="H33" s="24" t="s">
        <v>212</v>
      </c>
      <c r="I33" s="25" t="s">
        <v>709</v>
      </c>
      <c r="J33" s="23"/>
      <c r="K33" s="23" t="s">
        <v>135</v>
      </c>
      <c r="L33" s="104">
        <v>12300</v>
      </c>
      <c r="M33" s="153" t="s">
        <v>151</v>
      </c>
      <c r="N33" s="106">
        <v>0</v>
      </c>
      <c r="O33" s="107">
        <f t="shared" si="1"/>
        <v>300</v>
      </c>
      <c r="P33" s="82">
        <v>0</v>
      </c>
      <c r="Q33" s="82">
        <v>300</v>
      </c>
      <c r="R33" s="82">
        <f t="shared" si="2"/>
        <v>12000</v>
      </c>
      <c r="S33" s="30"/>
    </row>
    <row r="34" spans="1:20" s="108" customFormat="1" ht="67.5" customHeight="1" x14ac:dyDescent="0.2">
      <c r="A34" s="23">
        <v>26</v>
      </c>
      <c r="B34" s="23" t="s">
        <v>44</v>
      </c>
      <c r="C34" s="23"/>
      <c r="D34" s="23">
        <v>6121</v>
      </c>
      <c r="E34" s="23">
        <v>61</v>
      </c>
      <c r="F34" s="23">
        <v>10</v>
      </c>
      <c r="G34" s="103" t="s">
        <v>146</v>
      </c>
      <c r="H34" s="24" t="s">
        <v>223</v>
      </c>
      <c r="I34" s="25" t="s">
        <v>710</v>
      </c>
      <c r="J34" s="23"/>
      <c r="K34" s="23" t="s">
        <v>135</v>
      </c>
      <c r="L34" s="104">
        <v>16000</v>
      </c>
      <c r="M34" s="153" t="s">
        <v>151</v>
      </c>
      <c r="N34" s="106">
        <v>0</v>
      </c>
      <c r="O34" s="107">
        <f t="shared" si="1"/>
        <v>800</v>
      </c>
      <c r="P34" s="82">
        <v>0</v>
      </c>
      <c r="Q34" s="82">
        <v>800</v>
      </c>
      <c r="R34" s="82">
        <f>L34-O34</f>
        <v>15200</v>
      </c>
      <c r="S34" s="30" t="s">
        <v>637</v>
      </c>
    </row>
    <row r="35" spans="1:20" s="108" customFormat="1" ht="67.5" customHeight="1" x14ac:dyDescent="0.2">
      <c r="A35" s="23">
        <v>27</v>
      </c>
      <c r="B35" s="23" t="s">
        <v>53</v>
      </c>
      <c r="C35" s="23"/>
      <c r="D35" s="23">
        <v>6121</v>
      </c>
      <c r="E35" s="23">
        <v>61</v>
      </c>
      <c r="F35" s="23">
        <v>10</v>
      </c>
      <c r="G35" s="103" t="s">
        <v>146</v>
      </c>
      <c r="H35" s="24" t="s">
        <v>643</v>
      </c>
      <c r="I35" s="25" t="s">
        <v>711</v>
      </c>
      <c r="J35" s="23"/>
      <c r="K35" s="23" t="s">
        <v>135</v>
      </c>
      <c r="L35" s="104">
        <v>39000</v>
      </c>
      <c r="M35" s="153" t="s">
        <v>587</v>
      </c>
      <c r="N35" s="106">
        <v>0</v>
      </c>
      <c r="O35" s="107">
        <f t="shared" ref="O35:O36" si="3">SUM(P35:Q35)</f>
        <v>1500</v>
      </c>
      <c r="P35" s="82">
        <v>0</v>
      </c>
      <c r="Q35" s="82">
        <v>1500</v>
      </c>
      <c r="R35" s="82">
        <f t="shared" ref="R35" si="4">L35-O35</f>
        <v>37500</v>
      </c>
      <c r="S35" s="30"/>
    </row>
    <row r="36" spans="1:20" s="108" customFormat="1" ht="67.5" customHeight="1" x14ac:dyDescent="0.2">
      <c r="A36" s="23">
        <v>28</v>
      </c>
      <c r="B36" s="23" t="s">
        <v>39</v>
      </c>
      <c r="C36" s="23"/>
      <c r="D36" s="23">
        <v>5171</v>
      </c>
      <c r="E36" s="23">
        <v>51</v>
      </c>
      <c r="F36" s="23"/>
      <c r="G36" s="103"/>
      <c r="H36" s="24" t="s">
        <v>693</v>
      </c>
      <c r="I36" s="25" t="s">
        <v>712</v>
      </c>
      <c r="J36" s="23"/>
      <c r="K36" s="23" t="s">
        <v>135</v>
      </c>
      <c r="L36" s="104">
        <v>6000</v>
      </c>
      <c r="M36" s="153" t="s">
        <v>151</v>
      </c>
      <c r="N36" s="106">
        <v>0</v>
      </c>
      <c r="O36" s="107">
        <f t="shared" si="3"/>
        <v>1000</v>
      </c>
      <c r="P36" s="82">
        <v>0</v>
      </c>
      <c r="Q36" s="82">
        <v>1000</v>
      </c>
      <c r="R36" s="82">
        <f>L36-O36</f>
        <v>5000</v>
      </c>
      <c r="S36" s="30"/>
    </row>
    <row r="37" spans="1:20" ht="35.25" customHeight="1" x14ac:dyDescent="0.2">
      <c r="A37" s="109" t="s">
        <v>242</v>
      </c>
      <c r="B37" s="110"/>
      <c r="C37" s="110"/>
      <c r="D37" s="110"/>
      <c r="E37" s="110"/>
      <c r="F37" s="110"/>
      <c r="G37" s="110"/>
      <c r="H37" s="110"/>
      <c r="I37" s="110"/>
      <c r="J37" s="110"/>
      <c r="K37" s="110"/>
      <c r="L37" s="31">
        <f>+L8</f>
        <v>195051</v>
      </c>
      <c r="M37" s="31"/>
      <c r="N37" s="31">
        <f t="shared" ref="N37:R37" si="5">+N8</f>
        <v>27</v>
      </c>
      <c r="O37" s="31">
        <f t="shared" si="5"/>
        <v>61630</v>
      </c>
      <c r="P37" s="31">
        <f t="shared" si="5"/>
        <v>0</v>
      </c>
      <c r="Q37" s="31">
        <f t="shared" si="5"/>
        <v>61630</v>
      </c>
      <c r="R37" s="31">
        <f t="shared" si="5"/>
        <v>133394</v>
      </c>
      <c r="S37" s="33"/>
    </row>
    <row r="38" spans="1:20" s="6" customFormat="1" x14ac:dyDescent="0.2">
      <c r="A38" s="5"/>
      <c r="B38" s="5"/>
      <c r="C38" s="5"/>
      <c r="D38" s="5"/>
      <c r="E38" s="5"/>
      <c r="F38" s="5"/>
      <c r="G38" s="5"/>
      <c r="H38" s="34"/>
      <c r="I38" s="5"/>
      <c r="J38" s="35"/>
      <c r="K38" s="36"/>
      <c r="L38" s="37"/>
      <c r="M38" s="38"/>
      <c r="N38" s="38"/>
      <c r="S38" s="39"/>
      <c r="T38" s="10"/>
    </row>
    <row r="39" spans="1:20" s="6" customFormat="1" x14ac:dyDescent="0.2">
      <c r="A39" s="5"/>
      <c r="B39" s="5"/>
      <c r="C39" s="5"/>
      <c r="D39" s="5"/>
      <c r="E39" s="5"/>
      <c r="F39" s="5"/>
      <c r="G39" s="5"/>
      <c r="H39" s="5"/>
      <c r="I39" s="5"/>
      <c r="J39" s="40"/>
      <c r="K39" s="41"/>
      <c r="L39" s="42"/>
      <c r="S39" s="39"/>
      <c r="T39" s="10"/>
    </row>
    <row r="40" spans="1:20" s="6" customFormat="1" x14ac:dyDescent="0.2">
      <c r="A40" s="5"/>
      <c r="B40" s="5"/>
      <c r="C40" s="5"/>
      <c r="D40" s="5"/>
      <c r="E40" s="5"/>
      <c r="F40" s="5"/>
      <c r="G40" s="5"/>
      <c r="H40" s="5"/>
      <c r="I40" s="5"/>
      <c r="J40" s="40"/>
      <c r="K40" s="41"/>
      <c r="L40" s="42"/>
      <c r="S40" s="39"/>
      <c r="T40" s="10"/>
    </row>
    <row r="41" spans="1:20" s="6" customFormat="1" x14ac:dyDescent="0.2">
      <c r="A41" s="5"/>
      <c r="B41" s="5"/>
      <c r="C41" s="5"/>
      <c r="D41" s="5"/>
      <c r="E41" s="5"/>
      <c r="F41" s="5"/>
      <c r="G41" s="5"/>
      <c r="H41" s="5"/>
      <c r="I41" s="5"/>
      <c r="J41" s="10"/>
      <c r="K41" s="41"/>
      <c r="L41" s="42"/>
      <c r="S41" s="39"/>
      <c r="T41" s="10"/>
    </row>
    <row r="42" spans="1:20" s="6" customFormat="1" x14ac:dyDescent="0.2">
      <c r="A42" s="5"/>
      <c r="B42" s="5"/>
      <c r="C42" s="5"/>
      <c r="D42" s="5"/>
      <c r="E42" s="5"/>
      <c r="F42" s="5"/>
      <c r="G42" s="5"/>
      <c r="H42" s="5"/>
      <c r="I42" s="5"/>
      <c r="J42" s="10"/>
      <c r="K42" s="41"/>
      <c r="L42" s="42"/>
      <c r="S42" s="39"/>
      <c r="T42" s="10"/>
    </row>
    <row r="43" spans="1:20" s="6" customFormat="1" x14ac:dyDescent="0.2">
      <c r="A43" s="5"/>
      <c r="B43" s="5"/>
      <c r="C43" s="5"/>
      <c r="D43" s="5"/>
      <c r="E43" s="5"/>
      <c r="F43" s="5"/>
      <c r="G43" s="5"/>
      <c r="H43" s="5"/>
      <c r="I43" s="5"/>
      <c r="J43" s="10"/>
      <c r="K43" s="41"/>
      <c r="L43" s="42"/>
      <c r="S43" s="39"/>
      <c r="T43" s="10"/>
    </row>
    <row r="44" spans="1:20" s="6" customFormat="1" x14ac:dyDescent="0.2">
      <c r="A44" s="5"/>
      <c r="B44" s="5"/>
      <c r="C44" s="5"/>
      <c r="D44" s="5"/>
      <c r="E44" s="5"/>
      <c r="F44" s="5"/>
      <c r="G44" s="5"/>
      <c r="H44" s="5"/>
      <c r="I44" s="5"/>
      <c r="J44" s="10"/>
      <c r="K44" s="41"/>
      <c r="L44" s="42"/>
      <c r="S44" s="39"/>
      <c r="T44" s="10"/>
    </row>
    <row r="45" spans="1:20" s="6" customFormat="1" x14ac:dyDescent="0.2">
      <c r="A45" s="5"/>
      <c r="B45" s="5"/>
      <c r="C45" s="5"/>
      <c r="D45" s="5"/>
      <c r="E45" s="5"/>
      <c r="F45" s="5"/>
      <c r="G45" s="5"/>
      <c r="H45" s="5"/>
      <c r="I45" s="5"/>
      <c r="J45" s="10"/>
      <c r="K45" s="41"/>
      <c r="L45" s="42"/>
      <c r="S45" s="39"/>
      <c r="T45" s="10"/>
    </row>
    <row r="46" spans="1:20" s="6" customFormat="1" x14ac:dyDescent="0.2">
      <c r="A46" s="5"/>
      <c r="B46" s="5"/>
      <c r="C46" s="5"/>
      <c r="D46" s="5"/>
      <c r="E46" s="5"/>
      <c r="F46" s="5"/>
      <c r="G46" s="5"/>
      <c r="H46" s="5"/>
      <c r="I46" s="5"/>
      <c r="J46" s="10"/>
      <c r="K46" s="41"/>
      <c r="L46" s="42"/>
      <c r="S46" s="39"/>
      <c r="T46" s="10"/>
    </row>
    <row r="47" spans="1:20" s="6" customFormat="1" x14ac:dyDescent="0.2">
      <c r="A47" s="5"/>
      <c r="B47" s="5"/>
      <c r="C47" s="5"/>
      <c r="D47" s="5"/>
      <c r="E47" s="5"/>
      <c r="F47" s="5"/>
      <c r="G47" s="5"/>
      <c r="H47" s="5"/>
      <c r="I47" s="5"/>
      <c r="J47" s="10"/>
      <c r="K47" s="41"/>
      <c r="L47" s="42"/>
      <c r="S47" s="39"/>
      <c r="T47" s="10"/>
    </row>
    <row r="48" spans="1:20" s="6" customFormat="1" x14ac:dyDescent="0.2">
      <c r="A48" s="5"/>
      <c r="B48" s="5"/>
      <c r="C48" s="5"/>
      <c r="D48" s="5"/>
      <c r="E48" s="5"/>
      <c r="F48" s="5"/>
      <c r="G48" s="5"/>
      <c r="H48" s="5"/>
      <c r="I48" s="5"/>
      <c r="J48" s="10"/>
      <c r="K48" s="41"/>
      <c r="L48" s="42"/>
      <c r="S48" s="39"/>
      <c r="T48" s="10"/>
    </row>
    <row r="49" spans="1:20" s="6" customFormat="1" x14ac:dyDescent="0.2">
      <c r="A49" s="5"/>
      <c r="B49" s="5"/>
      <c r="C49" s="5"/>
      <c r="D49" s="5"/>
      <c r="E49" s="5"/>
      <c r="F49" s="5"/>
      <c r="G49" s="5"/>
      <c r="H49" s="5"/>
      <c r="I49" s="5"/>
      <c r="J49" s="10"/>
      <c r="K49" s="41"/>
      <c r="L49" s="42"/>
      <c r="S49" s="39"/>
      <c r="T49" s="10"/>
    </row>
    <row r="50" spans="1:20" s="6" customFormat="1" x14ac:dyDescent="0.2">
      <c r="A50" s="5"/>
      <c r="B50" s="5"/>
      <c r="C50" s="5"/>
      <c r="D50" s="5"/>
      <c r="E50" s="5"/>
      <c r="F50" s="5"/>
      <c r="G50" s="5"/>
      <c r="H50" s="5"/>
      <c r="I50" s="5"/>
      <c r="J50" s="10"/>
      <c r="K50" s="41"/>
      <c r="L50" s="42"/>
      <c r="S50" s="39"/>
      <c r="T50" s="10"/>
    </row>
    <row r="51" spans="1:20" s="6" customFormat="1" x14ac:dyDescent="0.2">
      <c r="A51" s="5"/>
      <c r="B51" s="5"/>
      <c r="C51" s="5"/>
      <c r="D51" s="5"/>
      <c r="E51" s="5"/>
      <c r="F51" s="5"/>
      <c r="G51" s="5"/>
      <c r="H51" s="5"/>
      <c r="I51" s="5"/>
      <c r="J51" s="10"/>
      <c r="K51" s="41"/>
      <c r="L51" s="42"/>
      <c r="S51" s="39"/>
      <c r="T51" s="10"/>
    </row>
    <row r="52" spans="1:20" s="6" customFormat="1" x14ac:dyDescent="0.2">
      <c r="A52" s="5"/>
      <c r="B52" s="5"/>
      <c r="C52" s="5"/>
      <c r="D52" s="5"/>
      <c r="E52" s="5"/>
      <c r="F52" s="5"/>
      <c r="G52" s="5"/>
      <c r="H52" s="5"/>
      <c r="I52" s="5"/>
      <c r="J52" s="10"/>
      <c r="K52" s="41"/>
      <c r="L52" s="42"/>
      <c r="S52" s="39"/>
      <c r="T52" s="10"/>
    </row>
    <row r="53" spans="1:20" s="6" customFormat="1" x14ac:dyDescent="0.2">
      <c r="A53" s="5"/>
      <c r="B53" s="5"/>
      <c r="C53" s="5"/>
      <c r="D53" s="5"/>
      <c r="E53" s="5"/>
      <c r="F53" s="5"/>
      <c r="G53" s="5"/>
      <c r="H53" s="5"/>
      <c r="I53" s="5"/>
      <c r="J53" s="10"/>
      <c r="K53" s="41"/>
      <c r="L53" s="42"/>
      <c r="S53" s="39"/>
      <c r="T53" s="10"/>
    </row>
    <row r="54" spans="1:20" s="6" customFormat="1" x14ac:dyDescent="0.2">
      <c r="A54" s="5"/>
      <c r="B54" s="5"/>
      <c r="C54" s="5"/>
      <c r="D54" s="5"/>
      <c r="E54" s="5"/>
      <c r="F54" s="5"/>
      <c r="G54" s="5"/>
      <c r="H54" s="5"/>
      <c r="I54" s="5"/>
      <c r="J54" s="10"/>
      <c r="K54" s="41"/>
      <c r="L54" s="42"/>
      <c r="S54" s="39"/>
      <c r="T54" s="10"/>
    </row>
    <row r="55" spans="1:20" s="6" customFormat="1" x14ac:dyDescent="0.2">
      <c r="A55" s="5"/>
      <c r="B55" s="5"/>
      <c r="C55" s="5"/>
      <c r="D55" s="5"/>
      <c r="E55" s="5"/>
      <c r="F55" s="5"/>
      <c r="G55" s="5"/>
      <c r="H55" s="5"/>
      <c r="I55" s="5"/>
      <c r="J55" s="10"/>
      <c r="K55" s="41"/>
      <c r="L55" s="42"/>
      <c r="S55" s="39"/>
      <c r="T55" s="10"/>
    </row>
    <row r="56" spans="1:20" s="6" customFormat="1" x14ac:dyDescent="0.2">
      <c r="A56" s="5"/>
      <c r="B56" s="5"/>
      <c r="C56" s="5"/>
      <c r="D56" s="5"/>
      <c r="E56" s="5"/>
      <c r="F56" s="5"/>
      <c r="G56" s="5"/>
      <c r="H56" s="5"/>
      <c r="I56" s="5"/>
      <c r="J56" s="10"/>
      <c r="K56" s="41"/>
      <c r="L56" s="42"/>
      <c r="S56" s="39"/>
      <c r="T56" s="10"/>
    </row>
    <row r="57" spans="1:20" s="6" customFormat="1" x14ac:dyDescent="0.2">
      <c r="A57" s="5"/>
      <c r="B57" s="5"/>
      <c r="C57" s="5"/>
      <c r="D57" s="5"/>
      <c r="E57" s="5"/>
      <c r="F57" s="5"/>
      <c r="G57" s="5"/>
      <c r="H57" s="5"/>
      <c r="I57" s="5"/>
      <c r="J57" s="10"/>
      <c r="K57" s="41"/>
      <c r="L57" s="42"/>
      <c r="S57" s="39"/>
      <c r="T57" s="10"/>
    </row>
    <row r="58" spans="1:20" s="6" customFormat="1" x14ac:dyDescent="0.2">
      <c r="A58" s="5"/>
      <c r="B58" s="5"/>
      <c r="C58" s="5"/>
      <c r="D58" s="5"/>
      <c r="E58" s="5"/>
      <c r="F58" s="5"/>
      <c r="G58" s="5"/>
      <c r="H58" s="5"/>
      <c r="I58" s="5"/>
      <c r="J58" s="10"/>
      <c r="K58" s="5"/>
      <c r="L58" s="42"/>
      <c r="S58" s="39"/>
      <c r="T58" s="10"/>
    </row>
    <row r="59" spans="1:20" s="6" customFormat="1" x14ac:dyDescent="0.2">
      <c r="A59" s="5"/>
      <c r="B59" s="5"/>
      <c r="C59" s="5"/>
      <c r="D59" s="5"/>
      <c r="E59" s="5"/>
      <c r="F59" s="5"/>
      <c r="G59" s="5"/>
      <c r="H59" s="5"/>
      <c r="I59" s="5"/>
      <c r="J59" s="10"/>
      <c r="K59" s="5"/>
      <c r="L59" s="42"/>
      <c r="S59" s="39"/>
      <c r="T59" s="10"/>
    </row>
    <row r="60" spans="1:20" s="6" customFormat="1" x14ac:dyDescent="0.2">
      <c r="A60" s="5"/>
      <c r="B60" s="5"/>
      <c r="C60" s="5"/>
      <c r="D60" s="5"/>
      <c r="E60" s="5"/>
      <c r="F60" s="5"/>
      <c r="G60" s="5"/>
      <c r="H60" s="5"/>
      <c r="I60" s="5"/>
      <c r="J60" s="10"/>
      <c r="K60" s="5"/>
      <c r="L60" s="42"/>
      <c r="S60" s="39"/>
      <c r="T60" s="10"/>
    </row>
    <row r="61" spans="1:20" s="6" customFormat="1" x14ac:dyDescent="0.2">
      <c r="A61" s="5"/>
      <c r="B61" s="5"/>
      <c r="C61" s="5"/>
      <c r="D61" s="5"/>
      <c r="E61" s="5"/>
      <c r="F61" s="5"/>
      <c r="G61" s="5"/>
      <c r="H61" s="5"/>
      <c r="I61" s="5"/>
      <c r="J61" s="10"/>
      <c r="K61" s="5"/>
      <c r="L61" s="42"/>
      <c r="S61" s="39"/>
      <c r="T61" s="10"/>
    </row>
    <row r="62" spans="1:20" s="6" customFormat="1" x14ac:dyDescent="0.2">
      <c r="A62" s="5"/>
      <c r="B62" s="5"/>
      <c r="C62" s="5"/>
      <c r="D62" s="5"/>
      <c r="E62" s="5"/>
      <c r="F62" s="5"/>
      <c r="G62" s="5"/>
      <c r="H62" s="5"/>
      <c r="I62" s="5"/>
      <c r="J62" s="10"/>
      <c r="K62" s="5"/>
      <c r="L62" s="42"/>
      <c r="S62" s="39"/>
      <c r="T62" s="10"/>
    </row>
    <row r="63" spans="1:20" s="6" customFormat="1" x14ac:dyDescent="0.2">
      <c r="A63" s="5"/>
      <c r="B63" s="5"/>
      <c r="C63" s="5"/>
      <c r="D63" s="5"/>
      <c r="E63" s="5"/>
      <c r="F63" s="5"/>
      <c r="G63" s="5"/>
      <c r="H63" s="5"/>
      <c r="I63" s="5"/>
      <c r="J63" s="10"/>
      <c r="K63" s="5"/>
      <c r="L63" s="42"/>
      <c r="S63" s="39"/>
      <c r="T63" s="10"/>
    </row>
    <row r="64" spans="1:20" s="6" customFormat="1" x14ac:dyDescent="0.2">
      <c r="A64" s="5"/>
      <c r="B64" s="5"/>
      <c r="C64" s="5"/>
      <c r="D64" s="5"/>
      <c r="E64" s="5"/>
      <c r="F64" s="5"/>
      <c r="G64" s="5"/>
      <c r="H64" s="5"/>
      <c r="I64" s="5"/>
      <c r="J64" s="10"/>
      <c r="K64" s="5"/>
      <c r="L64" s="42"/>
      <c r="S64" s="39"/>
      <c r="T64" s="10"/>
    </row>
    <row r="65" spans="1:20" s="6" customFormat="1" x14ac:dyDescent="0.2">
      <c r="A65" s="5"/>
      <c r="B65" s="5"/>
      <c r="C65" s="5"/>
      <c r="D65" s="5"/>
      <c r="E65" s="5"/>
      <c r="F65" s="5"/>
      <c r="G65" s="5"/>
      <c r="H65" s="5"/>
      <c r="I65" s="5"/>
      <c r="J65" s="10"/>
      <c r="K65" s="5"/>
      <c r="L65" s="42"/>
      <c r="S65" s="39"/>
      <c r="T65" s="10"/>
    </row>
    <row r="66" spans="1:20" s="6" customFormat="1" x14ac:dyDescent="0.2">
      <c r="A66" s="5"/>
      <c r="B66" s="5"/>
      <c r="C66" s="5"/>
      <c r="D66" s="5"/>
      <c r="E66" s="5"/>
      <c r="F66" s="5"/>
      <c r="G66" s="5"/>
      <c r="H66" s="5"/>
      <c r="I66" s="5"/>
      <c r="J66" s="10"/>
      <c r="K66" s="5"/>
      <c r="L66" s="42"/>
      <c r="S66" s="39"/>
      <c r="T66" s="10"/>
    </row>
    <row r="67" spans="1:20" s="6" customFormat="1" x14ac:dyDescent="0.2">
      <c r="A67" s="5"/>
      <c r="B67" s="5"/>
      <c r="C67" s="5"/>
      <c r="D67" s="5"/>
      <c r="E67" s="5"/>
      <c r="F67" s="5"/>
      <c r="G67" s="5"/>
      <c r="H67" s="5"/>
      <c r="I67" s="5"/>
      <c r="J67" s="10"/>
      <c r="K67" s="5"/>
      <c r="L67" s="42"/>
      <c r="S67" s="39"/>
      <c r="T67" s="10"/>
    </row>
    <row r="68" spans="1:20" s="6" customFormat="1" x14ac:dyDescent="0.2">
      <c r="A68" s="5"/>
      <c r="B68" s="5"/>
      <c r="C68" s="5"/>
      <c r="D68" s="5"/>
      <c r="E68" s="5"/>
      <c r="F68" s="5"/>
      <c r="G68" s="5"/>
      <c r="H68" s="5"/>
      <c r="I68" s="5"/>
      <c r="J68" s="10"/>
      <c r="K68" s="5"/>
      <c r="L68" s="42"/>
      <c r="S68" s="39"/>
      <c r="T68" s="10"/>
    </row>
    <row r="69" spans="1:20" s="6" customFormat="1" x14ac:dyDescent="0.2">
      <c r="A69" s="10"/>
      <c r="B69" s="10"/>
      <c r="C69" s="10"/>
      <c r="D69" s="10"/>
      <c r="E69" s="10"/>
      <c r="F69" s="10"/>
      <c r="G69" s="10"/>
      <c r="H69" s="10"/>
      <c r="I69" s="10"/>
      <c r="J69" s="10"/>
      <c r="K69" s="5"/>
      <c r="L69" s="42"/>
      <c r="S69" s="39"/>
      <c r="T69" s="10"/>
    </row>
    <row r="70" spans="1:20" s="6" customFormat="1" x14ac:dyDescent="0.2">
      <c r="A70" s="10"/>
      <c r="B70" s="10"/>
      <c r="C70" s="10"/>
      <c r="D70" s="10"/>
      <c r="E70" s="10"/>
      <c r="F70" s="10"/>
      <c r="G70" s="10"/>
      <c r="H70" s="10"/>
      <c r="I70" s="10"/>
      <c r="J70" s="10"/>
      <c r="K70" s="5"/>
      <c r="L70" s="42"/>
      <c r="S70" s="39"/>
      <c r="T70" s="10"/>
    </row>
    <row r="71" spans="1:20" s="6" customFormat="1" x14ac:dyDescent="0.2">
      <c r="A71" s="10"/>
      <c r="B71" s="10"/>
      <c r="C71" s="10"/>
      <c r="D71" s="10"/>
      <c r="E71" s="10"/>
      <c r="F71" s="10"/>
      <c r="G71" s="10"/>
      <c r="H71" s="10"/>
      <c r="I71" s="10"/>
      <c r="J71" s="10"/>
      <c r="K71" s="5"/>
      <c r="L71" s="42"/>
      <c r="S71" s="39"/>
      <c r="T71" s="10"/>
    </row>
    <row r="72" spans="1:20" s="6" customFormat="1" x14ac:dyDescent="0.2">
      <c r="A72" s="10"/>
      <c r="B72" s="10"/>
      <c r="C72" s="10"/>
      <c r="D72" s="10"/>
      <c r="E72" s="10"/>
      <c r="F72" s="10"/>
      <c r="G72" s="10"/>
      <c r="H72" s="10"/>
      <c r="I72" s="10"/>
      <c r="J72" s="10"/>
      <c r="K72" s="5"/>
      <c r="L72" s="42"/>
      <c r="S72" s="39"/>
      <c r="T72" s="10"/>
    </row>
    <row r="73" spans="1:20" s="6" customFormat="1" x14ac:dyDescent="0.2">
      <c r="A73" s="10"/>
      <c r="B73" s="10"/>
      <c r="C73" s="10"/>
      <c r="D73" s="10"/>
      <c r="E73" s="10"/>
      <c r="F73" s="10"/>
      <c r="G73" s="10"/>
      <c r="H73" s="10"/>
      <c r="I73" s="10"/>
      <c r="J73" s="10"/>
      <c r="K73" s="5"/>
      <c r="L73" s="42"/>
      <c r="S73" s="39"/>
      <c r="T73" s="10"/>
    </row>
    <row r="74" spans="1:20" s="6" customFormat="1" x14ac:dyDescent="0.2">
      <c r="A74" s="10"/>
      <c r="B74" s="10"/>
      <c r="C74" s="10"/>
      <c r="D74" s="10"/>
      <c r="E74" s="10"/>
      <c r="F74" s="10"/>
      <c r="G74" s="10"/>
      <c r="H74" s="10"/>
      <c r="I74" s="10"/>
      <c r="J74" s="10"/>
      <c r="K74" s="5"/>
      <c r="L74" s="42"/>
      <c r="S74" s="39"/>
      <c r="T74" s="10"/>
    </row>
    <row r="75" spans="1:20" s="6" customFormat="1" x14ac:dyDescent="0.2">
      <c r="A75" s="10"/>
      <c r="B75" s="10"/>
      <c r="C75" s="10"/>
      <c r="D75" s="10"/>
      <c r="E75" s="10"/>
      <c r="F75" s="10"/>
      <c r="G75" s="10"/>
      <c r="H75" s="10"/>
      <c r="I75" s="10"/>
      <c r="J75" s="10"/>
      <c r="K75" s="5"/>
      <c r="L75" s="42"/>
      <c r="S75" s="39"/>
      <c r="T75" s="10"/>
    </row>
    <row r="76" spans="1:20" s="6" customFormat="1" x14ac:dyDescent="0.2">
      <c r="A76" s="10"/>
      <c r="B76" s="10"/>
      <c r="C76" s="10"/>
      <c r="D76" s="10"/>
      <c r="E76" s="10"/>
      <c r="F76" s="10"/>
      <c r="G76" s="10"/>
      <c r="H76" s="10"/>
      <c r="I76" s="10"/>
      <c r="J76" s="10"/>
      <c r="K76" s="5"/>
      <c r="L76" s="42"/>
      <c r="S76" s="39"/>
      <c r="T76" s="10"/>
    </row>
    <row r="77" spans="1:20" s="6" customFormat="1" x14ac:dyDescent="0.2">
      <c r="A77" s="10"/>
      <c r="B77" s="10"/>
      <c r="C77" s="10"/>
      <c r="D77" s="10"/>
      <c r="E77" s="10"/>
      <c r="F77" s="10"/>
      <c r="G77" s="10"/>
      <c r="H77" s="10"/>
      <c r="I77" s="10"/>
      <c r="J77" s="10"/>
      <c r="K77" s="5"/>
      <c r="L77" s="42"/>
      <c r="S77" s="39"/>
      <c r="T77" s="10"/>
    </row>
    <row r="78" spans="1:20" s="6" customFormat="1" x14ac:dyDescent="0.2">
      <c r="A78" s="10"/>
      <c r="B78" s="10"/>
      <c r="C78" s="10"/>
      <c r="D78" s="10"/>
      <c r="E78" s="10"/>
      <c r="F78" s="10"/>
      <c r="G78" s="10"/>
      <c r="H78" s="10"/>
      <c r="I78" s="10"/>
      <c r="J78" s="10"/>
      <c r="K78" s="5"/>
      <c r="L78" s="42"/>
      <c r="S78" s="39"/>
      <c r="T78" s="10"/>
    </row>
    <row r="79" spans="1:20" s="6" customFormat="1" x14ac:dyDescent="0.2">
      <c r="A79" s="10"/>
      <c r="B79" s="10"/>
      <c r="C79" s="10"/>
      <c r="D79" s="10"/>
      <c r="E79" s="10"/>
      <c r="F79" s="10"/>
      <c r="G79" s="10"/>
      <c r="H79" s="10"/>
      <c r="I79" s="10"/>
      <c r="J79" s="10"/>
      <c r="K79" s="5"/>
      <c r="L79" s="42"/>
      <c r="S79" s="39"/>
      <c r="T79" s="10"/>
    </row>
    <row r="80" spans="1:20" s="6" customFormat="1" x14ac:dyDescent="0.2">
      <c r="A80" s="10"/>
      <c r="B80" s="10"/>
      <c r="C80" s="10"/>
      <c r="D80" s="10"/>
      <c r="E80" s="10"/>
      <c r="F80" s="10"/>
      <c r="G80" s="10"/>
      <c r="H80" s="10"/>
      <c r="I80" s="10"/>
      <c r="J80" s="10"/>
      <c r="K80" s="5"/>
      <c r="L80" s="42"/>
      <c r="S80" s="39"/>
      <c r="T80" s="10"/>
    </row>
    <row r="81" spans="1:20" s="6" customFormat="1" x14ac:dyDescent="0.2">
      <c r="A81" s="10"/>
      <c r="B81" s="10"/>
      <c r="C81" s="10"/>
      <c r="D81" s="10"/>
      <c r="E81" s="10"/>
      <c r="F81" s="10"/>
      <c r="G81" s="10"/>
      <c r="H81" s="10"/>
      <c r="I81" s="10"/>
      <c r="J81" s="10"/>
      <c r="K81" s="5"/>
      <c r="L81" s="42"/>
      <c r="S81" s="39"/>
      <c r="T81" s="10"/>
    </row>
    <row r="82" spans="1:20" s="6" customFormat="1" x14ac:dyDescent="0.2">
      <c r="A82" s="10"/>
      <c r="B82" s="10"/>
      <c r="C82" s="10"/>
      <c r="D82" s="10"/>
      <c r="E82" s="10"/>
      <c r="F82" s="10"/>
      <c r="G82" s="10"/>
      <c r="H82" s="10"/>
      <c r="I82" s="10"/>
      <c r="J82" s="10"/>
      <c r="K82" s="5"/>
      <c r="L82" s="42"/>
      <c r="S82" s="39"/>
      <c r="T82" s="10"/>
    </row>
    <row r="83" spans="1:20" s="6" customFormat="1" x14ac:dyDescent="0.2">
      <c r="A83" s="10"/>
      <c r="B83" s="10"/>
      <c r="C83" s="10"/>
      <c r="D83" s="10"/>
      <c r="E83" s="10"/>
      <c r="F83" s="10"/>
      <c r="G83" s="10"/>
      <c r="H83" s="10"/>
      <c r="I83" s="10"/>
      <c r="J83" s="10"/>
      <c r="K83" s="5"/>
      <c r="L83" s="42"/>
      <c r="S83" s="39"/>
      <c r="T83" s="10"/>
    </row>
    <row r="84" spans="1:20" s="6" customFormat="1" x14ac:dyDescent="0.2">
      <c r="A84" s="10"/>
      <c r="B84" s="10"/>
      <c r="C84" s="10"/>
      <c r="D84" s="10"/>
      <c r="E84" s="10"/>
      <c r="F84" s="10"/>
      <c r="G84" s="10"/>
      <c r="H84" s="10"/>
      <c r="I84" s="10"/>
      <c r="J84" s="10"/>
      <c r="K84" s="5"/>
      <c r="L84" s="42"/>
      <c r="S84" s="39"/>
      <c r="T84" s="10"/>
    </row>
    <row r="85" spans="1:20" s="6" customFormat="1" x14ac:dyDescent="0.2">
      <c r="A85" s="10"/>
      <c r="B85" s="10"/>
      <c r="C85" s="10"/>
      <c r="D85" s="10"/>
      <c r="E85" s="10"/>
      <c r="F85" s="10"/>
      <c r="G85" s="10"/>
      <c r="H85" s="10"/>
      <c r="I85" s="10"/>
      <c r="J85" s="10"/>
      <c r="K85" s="5"/>
      <c r="L85" s="42"/>
      <c r="S85" s="39"/>
      <c r="T85" s="10"/>
    </row>
    <row r="86" spans="1:20" s="6" customFormat="1" x14ac:dyDescent="0.2">
      <c r="A86" s="10"/>
      <c r="B86" s="10"/>
      <c r="C86" s="10"/>
      <c r="D86" s="10"/>
      <c r="E86" s="10"/>
      <c r="F86" s="10"/>
      <c r="G86" s="10"/>
      <c r="H86" s="10"/>
      <c r="I86" s="10"/>
      <c r="J86" s="10"/>
      <c r="K86" s="5"/>
      <c r="L86" s="42"/>
      <c r="S86" s="39"/>
      <c r="T86" s="10"/>
    </row>
    <row r="87" spans="1:20" s="6" customFormat="1" x14ac:dyDescent="0.2">
      <c r="A87" s="10"/>
      <c r="B87" s="10"/>
      <c r="C87" s="10"/>
      <c r="D87" s="10"/>
      <c r="E87" s="10"/>
      <c r="F87" s="10"/>
      <c r="G87" s="10"/>
      <c r="H87" s="10"/>
      <c r="I87" s="10"/>
      <c r="J87" s="10"/>
      <c r="K87" s="5"/>
      <c r="L87" s="42"/>
      <c r="S87" s="39"/>
      <c r="T87" s="10"/>
    </row>
    <row r="88" spans="1:20" s="6" customFormat="1" x14ac:dyDescent="0.2">
      <c r="A88" s="10"/>
      <c r="B88" s="10"/>
      <c r="C88" s="10"/>
      <c r="D88" s="10"/>
      <c r="E88" s="10"/>
      <c r="F88" s="10"/>
      <c r="G88" s="10"/>
      <c r="H88" s="10"/>
      <c r="I88" s="10"/>
      <c r="J88" s="10"/>
      <c r="K88" s="5"/>
      <c r="L88" s="42"/>
      <c r="S88" s="39"/>
      <c r="T88" s="10"/>
    </row>
    <row r="89" spans="1:20" s="6" customFormat="1" x14ac:dyDescent="0.2">
      <c r="A89" s="10"/>
      <c r="B89" s="10"/>
      <c r="C89" s="10"/>
      <c r="D89" s="10"/>
      <c r="E89" s="10"/>
      <c r="F89" s="10"/>
      <c r="G89" s="10"/>
      <c r="H89" s="10"/>
      <c r="I89" s="10"/>
      <c r="J89" s="10"/>
      <c r="K89" s="5"/>
      <c r="L89" s="42"/>
      <c r="S89" s="39"/>
      <c r="T89" s="10"/>
    </row>
    <row r="90" spans="1:20" s="6" customFormat="1" x14ac:dyDescent="0.2">
      <c r="A90" s="10"/>
      <c r="B90" s="10"/>
      <c r="C90" s="10"/>
      <c r="D90" s="10"/>
      <c r="E90" s="10"/>
      <c r="F90" s="10"/>
      <c r="G90" s="10"/>
      <c r="H90" s="10"/>
      <c r="I90" s="10"/>
      <c r="J90" s="10"/>
      <c r="K90" s="5"/>
      <c r="L90" s="42"/>
      <c r="S90" s="39"/>
      <c r="T90" s="10"/>
    </row>
    <row r="91" spans="1:20" s="6" customFormat="1" x14ac:dyDescent="0.2">
      <c r="A91" s="10"/>
      <c r="B91" s="10"/>
      <c r="C91" s="10"/>
      <c r="D91" s="10"/>
      <c r="E91" s="10"/>
      <c r="F91" s="10"/>
      <c r="G91" s="10"/>
      <c r="H91" s="10"/>
      <c r="I91" s="10"/>
      <c r="J91" s="10"/>
      <c r="K91" s="5"/>
      <c r="L91" s="42"/>
      <c r="S91" s="39"/>
      <c r="T91" s="10"/>
    </row>
    <row r="92" spans="1:20" s="6" customFormat="1" x14ac:dyDescent="0.2">
      <c r="A92" s="10"/>
      <c r="B92" s="10"/>
      <c r="C92" s="10"/>
      <c r="D92" s="10"/>
      <c r="E92" s="10"/>
      <c r="F92" s="10"/>
      <c r="G92" s="10"/>
      <c r="H92" s="10"/>
      <c r="I92" s="10"/>
      <c r="J92" s="10"/>
      <c r="K92" s="5"/>
      <c r="L92" s="42"/>
      <c r="S92" s="39"/>
      <c r="T92" s="10"/>
    </row>
    <row r="93" spans="1:20" s="6" customFormat="1" x14ac:dyDescent="0.2">
      <c r="A93" s="10"/>
      <c r="B93" s="10"/>
      <c r="C93" s="10"/>
      <c r="D93" s="10"/>
      <c r="E93" s="10"/>
      <c r="F93" s="10"/>
      <c r="G93" s="10"/>
      <c r="H93" s="10"/>
      <c r="I93" s="10"/>
      <c r="J93" s="10"/>
      <c r="K93" s="5"/>
      <c r="L93" s="42"/>
      <c r="S93" s="39"/>
      <c r="T93" s="10"/>
    </row>
    <row r="94" spans="1:20" s="6" customFormat="1" x14ac:dyDescent="0.2">
      <c r="A94" s="10"/>
      <c r="B94" s="10"/>
      <c r="C94" s="10"/>
      <c r="D94" s="10"/>
      <c r="E94" s="10"/>
      <c r="F94" s="10"/>
      <c r="G94" s="10"/>
      <c r="H94" s="10"/>
      <c r="I94" s="10"/>
      <c r="J94" s="10"/>
      <c r="K94" s="5"/>
      <c r="L94" s="42"/>
      <c r="S94" s="39"/>
      <c r="T94" s="10"/>
    </row>
    <row r="95" spans="1:20" s="6" customFormat="1" x14ac:dyDescent="0.2">
      <c r="A95" s="10"/>
      <c r="B95" s="10"/>
      <c r="C95" s="10"/>
      <c r="D95" s="10"/>
      <c r="E95" s="10"/>
      <c r="F95" s="10"/>
      <c r="G95" s="10"/>
      <c r="H95" s="10"/>
      <c r="I95" s="10"/>
      <c r="J95" s="10"/>
      <c r="K95" s="5"/>
      <c r="L95" s="42"/>
      <c r="S95" s="39"/>
      <c r="T95" s="10"/>
    </row>
    <row r="96" spans="1:20" s="6" customFormat="1" x14ac:dyDescent="0.2">
      <c r="A96" s="10"/>
      <c r="B96" s="10"/>
      <c r="C96" s="10"/>
      <c r="D96" s="10"/>
      <c r="E96" s="10"/>
      <c r="F96" s="10"/>
      <c r="G96" s="10"/>
      <c r="H96" s="10"/>
      <c r="I96" s="10"/>
      <c r="J96" s="10"/>
      <c r="K96" s="5"/>
      <c r="L96" s="42"/>
      <c r="S96" s="39"/>
      <c r="T96" s="10"/>
    </row>
    <row r="97" spans="1:20" s="6" customFormat="1" x14ac:dyDescent="0.2">
      <c r="A97" s="10"/>
      <c r="B97" s="10"/>
      <c r="C97" s="10"/>
      <c r="D97" s="10"/>
      <c r="E97" s="10"/>
      <c r="F97" s="10"/>
      <c r="G97" s="10"/>
      <c r="H97" s="10"/>
      <c r="I97" s="10"/>
      <c r="J97" s="10"/>
      <c r="K97" s="5"/>
      <c r="L97" s="42"/>
      <c r="S97" s="39"/>
      <c r="T97" s="10"/>
    </row>
    <row r="98" spans="1:20" s="6" customFormat="1" x14ac:dyDescent="0.2">
      <c r="A98" s="10"/>
      <c r="B98" s="10"/>
      <c r="C98" s="10"/>
      <c r="D98" s="10"/>
      <c r="E98" s="10"/>
      <c r="F98" s="10"/>
      <c r="G98" s="10"/>
      <c r="H98" s="10"/>
      <c r="I98" s="10"/>
      <c r="J98" s="10"/>
      <c r="K98" s="5"/>
      <c r="L98" s="42"/>
      <c r="S98" s="39"/>
      <c r="T98" s="10"/>
    </row>
    <row r="99" spans="1:20" s="6" customFormat="1" x14ac:dyDescent="0.2">
      <c r="A99" s="10"/>
      <c r="B99" s="10"/>
      <c r="C99" s="10"/>
      <c r="D99" s="10"/>
      <c r="E99" s="10"/>
      <c r="F99" s="10"/>
      <c r="G99" s="10"/>
      <c r="H99" s="10"/>
      <c r="I99" s="10"/>
      <c r="J99" s="10"/>
      <c r="K99" s="5"/>
      <c r="L99" s="42"/>
      <c r="S99" s="39"/>
      <c r="T99" s="10"/>
    </row>
    <row r="100" spans="1:20" s="6" customFormat="1" x14ac:dyDescent="0.2">
      <c r="A100" s="10"/>
      <c r="B100" s="10"/>
      <c r="C100" s="10"/>
      <c r="D100" s="10"/>
      <c r="E100" s="10"/>
      <c r="F100" s="10"/>
      <c r="G100" s="10"/>
      <c r="H100" s="10"/>
      <c r="I100" s="10"/>
      <c r="J100" s="10"/>
      <c r="K100" s="5"/>
      <c r="L100" s="42"/>
      <c r="S100" s="39"/>
      <c r="T100" s="10"/>
    </row>
    <row r="101" spans="1:20" s="6" customFormat="1" x14ac:dyDescent="0.2">
      <c r="A101" s="10"/>
      <c r="B101" s="10"/>
      <c r="C101" s="10"/>
      <c r="D101" s="10"/>
      <c r="E101" s="10"/>
      <c r="F101" s="10"/>
      <c r="G101" s="10"/>
      <c r="H101" s="10"/>
      <c r="I101" s="10"/>
      <c r="J101" s="10"/>
      <c r="K101" s="5"/>
      <c r="L101" s="42"/>
      <c r="S101" s="39"/>
      <c r="T101" s="10"/>
    </row>
    <row r="102" spans="1:20" s="6" customFormat="1" x14ac:dyDescent="0.2">
      <c r="A102" s="10"/>
      <c r="B102" s="10"/>
      <c r="C102" s="10"/>
      <c r="D102" s="10"/>
      <c r="E102" s="10"/>
      <c r="F102" s="10"/>
      <c r="G102" s="10"/>
      <c r="H102" s="10"/>
      <c r="I102" s="10"/>
      <c r="J102" s="10"/>
      <c r="K102" s="5"/>
      <c r="L102" s="42"/>
      <c r="S102" s="39"/>
      <c r="T102" s="10"/>
    </row>
    <row r="103" spans="1:20" s="6" customFormat="1" x14ac:dyDescent="0.2">
      <c r="A103" s="10"/>
      <c r="B103" s="10"/>
      <c r="C103" s="10"/>
      <c r="D103" s="10"/>
      <c r="E103" s="10"/>
      <c r="F103" s="10"/>
      <c r="G103" s="10"/>
      <c r="H103" s="10"/>
      <c r="I103" s="10"/>
      <c r="J103" s="10"/>
      <c r="K103" s="5"/>
      <c r="L103" s="42"/>
      <c r="S103" s="39"/>
      <c r="T103" s="10"/>
    </row>
    <row r="104" spans="1:20" s="6" customFormat="1" x14ac:dyDescent="0.2">
      <c r="A104" s="10"/>
      <c r="B104" s="10"/>
      <c r="C104" s="10"/>
      <c r="D104" s="10"/>
      <c r="E104" s="10"/>
      <c r="F104" s="10"/>
      <c r="G104" s="10"/>
      <c r="H104" s="10"/>
      <c r="I104" s="10"/>
      <c r="J104" s="10"/>
      <c r="K104" s="5"/>
      <c r="L104" s="42"/>
      <c r="S104" s="39"/>
      <c r="T104" s="10"/>
    </row>
    <row r="105" spans="1:20" s="6" customFormat="1" x14ac:dyDescent="0.2">
      <c r="A105" s="10"/>
      <c r="B105" s="10"/>
      <c r="C105" s="10"/>
      <c r="D105" s="10"/>
      <c r="E105" s="10"/>
      <c r="F105" s="10"/>
      <c r="G105" s="10"/>
      <c r="H105" s="10"/>
      <c r="I105" s="10"/>
      <c r="J105" s="10"/>
      <c r="K105" s="5"/>
      <c r="L105" s="42"/>
      <c r="S105" s="39"/>
      <c r="T105" s="10"/>
    </row>
    <row r="106" spans="1:20" s="6" customFormat="1" x14ac:dyDescent="0.2">
      <c r="A106" s="10"/>
      <c r="B106" s="10"/>
      <c r="C106" s="10"/>
      <c r="D106" s="10"/>
      <c r="E106" s="10"/>
      <c r="F106" s="10"/>
      <c r="G106" s="10"/>
      <c r="H106" s="10"/>
      <c r="I106" s="10"/>
      <c r="J106" s="10"/>
      <c r="K106" s="5"/>
      <c r="L106" s="42"/>
      <c r="S106" s="39"/>
      <c r="T106" s="10"/>
    </row>
    <row r="107" spans="1:20" s="6" customFormat="1" x14ac:dyDescent="0.2">
      <c r="A107" s="10"/>
      <c r="B107" s="10"/>
      <c r="C107" s="10"/>
      <c r="D107" s="10"/>
      <c r="E107" s="10"/>
      <c r="F107" s="10"/>
      <c r="G107" s="10"/>
      <c r="H107" s="10"/>
      <c r="I107" s="10"/>
      <c r="J107" s="10"/>
      <c r="K107" s="5"/>
      <c r="L107" s="42"/>
      <c r="S107" s="39"/>
      <c r="T107" s="10"/>
    </row>
    <row r="108" spans="1:20" s="6" customFormat="1" x14ac:dyDescent="0.2">
      <c r="A108" s="10"/>
      <c r="B108" s="10"/>
      <c r="C108" s="10"/>
      <c r="D108" s="10"/>
      <c r="E108" s="10"/>
      <c r="F108" s="10"/>
      <c r="G108" s="10"/>
      <c r="H108" s="10"/>
      <c r="I108" s="10"/>
      <c r="J108" s="10"/>
      <c r="K108" s="5"/>
      <c r="L108" s="42"/>
      <c r="S108" s="39"/>
      <c r="T108" s="10"/>
    </row>
    <row r="109" spans="1:20" s="6" customFormat="1" x14ac:dyDescent="0.2">
      <c r="A109" s="10"/>
      <c r="B109" s="10"/>
      <c r="C109" s="10"/>
      <c r="D109" s="10"/>
      <c r="E109" s="10"/>
      <c r="F109" s="10"/>
      <c r="G109" s="10"/>
      <c r="H109" s="10"/>
      <c r="I109" s="10"/>
      <c r="J109" s="10"/>
      <c r="K109" s="5"/>
      <c r="L109" s="42"/>
      <c r="S109" s="39"/>
      <c r="T109" s="10"/>
    </row>
    <row r="110" spans="1:20" s="6" customFormat="1" x14ac:dyDescent="0.2">
      <c r="A110" s="10"/>
      <c r="B110" s="10"/>
      <c r="C110" s="10"/>
      <c r="D110" s="10"/>
      <c r="E110" s="10"/>
      <c r="F110" s="10"/>
      <c r="G110" s="10"/>
      <c r="H110" s="10"/>
      <c r="I110" s="10"/>
      <c r="J110" s="10"/>
      <c r="K110" s="5"/>
      <c r="L110" s="42"/>
      <c r="S110" s="39"/>
      <c r="T110" s="10"/>
    </row>
    <row r="111" spans="1:20" s="6" customFormat="1" x14ac:dyDescent="0.2">
      <c r="A111" s="10"/>
      <c r="B111" s="10"/>
      <c r="C111" s="10"/>
      <c r="D111" s="10"/>
      <c r="E111" s="10"/>
      <c r="F111" s="10"/>
      <c r="G111" s="10"/>
      <c r="H111" s="10"/>
      <c r="I111" s="10"/>
      <c r="J111" s="10"/>
      <c r="K111" s="5"/>
      <c r="L111" s="42"/>
      <c r="S111" s="39"/>
      <c r="T111" s="10"/>
    </row>
    <row r="112" spans="1:20" s="6" customFormat="1" x14ac:dyDescent="0.2">
      <c r="A112" s="10"/>
      <c r="B112" s="10"/>
      <c r="C112" s="10"/>
      <c r="D112" s="10"/>
      <c r="E112" s="10"/>
      <c r="F112" s="10"/>
      <c r="G112" s="10"/>
      <c r="H112" s="10"/>
      <c r="I112" s="10"/>
      <c r="J112" s="10"/>
      <c r="K112" s="5"/>
      <c r="L112" s="42"/>
      <c r="S112" s="39"/>
      <c r="T112" s="10"/>
    </row>
    <row r="113" spans="1:20" s="6" customFormat="1" x14ac:dyDescent="0.2">
      <c r="A113" s="10"/>
      <c r="B113" s="10"/>
      <c r="C113" s="10"/>
      <c r="D113" s="10"/>
      <c r="E113" s="10"/>
      <c r="F113" s="10"/>
      <c r="G113" s="10"/>
      <c r="H113" s="10"/>
      <c r="I113" s="10"/>
      <c r="J113" s="10"/>
      <c r="K113" s="5"/>
      <c r="L113" s="42"/>
      <c r="S113" s="39"/>
      <c r="T113" s="10"/>
    </row>
    <row r="114" spans="1:20" s="6" customFormat="1" x14ac:dyDescent="0.2">
      <c r="A114" s="10"/>
      <c r="B114" s="10"/>
      <c r="C114" s="10"/>
      <c r="D114" s="10"/>
      <c r="E114" s="10"/>
      <c r="F114" s="10"/>
      <c r="G114" s="10"/>
      <c r="H114" s="10"/>
      <c r="I114" s="10"/>
      <c r="J114" s="10"/>
      <c r="K114" s="5"/>
      <c r="L114" s="42"/>
      <c r="S114" s="39"/>
      <c r="T114" s="10"/>
    </row>
    <row r="115" spans="1:20" s="6" customFormat="1" x14ac:dyDescent="0.2">
      <c r="A115" s="10"/>
      <c r="B115" s="10"/>
      <c r="C115" s="10"/>
      <c r="D115" s="10"/>
      <c r="E115" s="10"/>
      <c r="F115" s="10"/>
      <c r="G115" s="10"/>
      <c r="H115" s="10"/>
      <c r="I115" s="10"/>
      <c r="J115" s="10"/>
      <c r="K115" s="5"/>
      <c r="L115" s="42"/>
      <c r="S115" s="39"/>
      <c r="T115" s="10"/>
    </row>
    <row r="116" spans="1:20" s="6" customFormat="1" x14ac:dyDescent="0.2">
      <c r="A116" s="10"/>
      <c r="B116" s="10"/>
      <c r="C116" s="10"/>
      <c r="D116" s="10"/>
      <c r="E116" s="10"/>
      <c r="F116" s="10"/>
      <c r="G116" s="10"/>
      <c r="H116" s="10"/>
      <c r="I116" s="10"/>
      <c r="J116" s="10"/>
      <c r="K116" s="5"/>
      <c r="L116" s="42"/>
      <c r="S116" s="39"/>
      <c r="T116" s="10"/>
    </row>
    <row r="117" spans="1:20" s="6" customFormat="1" x14ac:dyDescent="0.2">
      <c r="A117" s="10"/>
      <c r="B117" s="10"/>
      <c r="C117" s="10"/>
      <c r="D117" s="10"/>
      <c r="E117" s="10"/>
      <c r="F117" s="10"/>
      <c r="G117" s="10"/>
      <c r="H117" s="10"/>
      <c r="I117" s="10"/>
      <c r="J117" s="10"/>
      <c r="K117" s="5"/>
      <c r="L117" s="42"/>
      <c r="S117" s="39"/>
      <c r="T117" s="10"/>
    </row>
    <row r="118" spans="1:20" s="6" customFormat="1" x14ac:dyDescent="0.2">
      <c r="A118" s="10"/>
      <c r="B118" s="10"/>
      <c r="C118" s="10"/>
      <c r="D118" s="10"/>
      <c r="E118" s="10"/>
      <c r="F118" s="10"/>
      <c r="G118" s="10"/>
      <c r="H118" s="10"/>
      <c r="I118" s="10"/>
      <c r="J118" s="10"/>
      <c r="K118" s="5"/>
      <c r="L118" s="42"/>
      <c r="S118" s="39"/>
      <c r="T118" s="10"/>
    </row>
    <row r="119" spans="1:20" s="6" customFormat="1" x14ac:dyDescent="0.2">
      <c r="A119" s="10"/>
      <c r="B119" s="10"/>
      <c r="C119" s="10"/>
      <c r="D119" s="10"/>
      <c r="E119" s="10"/>
      <c r="F119" s="10"/>
      <c r="G119" s="10"/>
      <c r="H119" s="10"/>
      <c r="I119" s="10"/>
      <c r="J119" s="10"/>
      <c r="K119" s="5"/>
      <c r="L119" s="42"/>
      <c r="S119" s="39"/>
      <c r="T119" s="10"/>
    </row>
    <row r="120" spans="1:20" s="6" customFormat="1" x14ac:dyDescent="0.2">
      <c r="A120" s="10"/>
      <c r="B120" s="10"/>
      <c r="C120" s="10"/>
      <c r="D120" s="10"/>
      <c r="E120" s="10"/>
      <c r="F120" s="10"/>
      <c r="G120" s="10"/>
      <c r="H120" s="10"/>
      <c r="I120" s="10"/>
      <c r="J120" s="10"/>
      <c r="K120" s="5"/>
      <c r="L120" s="42"/>
      <c r="S120" s="39"/>
      <c r="T120" s="10"/>
    </row>
  </sheetData>
  <autoFilter ref="B1:B120"/>
  <mergeCells count="18">
    <mergeCell ref="C6:C7"/>
    <mergeCell ref="D6:D7"/>
    <mergeCell ref="F6:F7"/>
    <mergeCell ref="E6:E7"/>
    <mergeCell ref="A5:S5"/>
    <mergeCell ref="N6:N7"/>
    <mergeCell ref="O6:Q6"/>
    <mergeCell ref="R6:R7"/>
    <mergeCell ref="S6:S7"/>
    <mergeCell ref="H6:H7"/>
    <mergeCell ref="I6:I7"/>
    <mergeCell ref="J6:J7"/>
    <mergeCell ref="K6:K7"/>
    <mergeCell ref="L6:L7"/>
    <mergeCell ref="M6:M7"/>
    <mergeCell ref="G6:G7"/>
    <mergeCell ref="A6:A7"/>
    <mergeCell ref="B6:B7"/>
  </mergeCells>
  <printOptions horizontalCentered="1"/>
  <pageMargins left="0.78740157480314965" right="0.78740157480314965" top="0.6692913385826772" bottom="0.86614173228346458" header="0.27559055118110237" footer="0.39370078740157483"/>
  <pageSetup paperSize="9" scale="45" firstPageNumber="139" fitToHeight="4" orientation="landscape" useFirstPageNumber="1" r:id="rId1"/>
  <headerFooter alignWithMargins="0">
    <oddFooter>&amp;L&amp;"Arial,Kurzíva"Zastupitelstvo Olomouckého kraje 18-12-2017
6. - Rozpočet Olomouckého kraje 2018 - návrh rozpočtu
Příloha č. 5c) Nové opravy a investice hrazené z rozpočtu na rok 2018&amp;R&amp;"Arial,Kurzíva"&amp;12Strana &amp;P (celkem 171)</oddFooter>
  </headerFooter>
  <rowBreaks count="2" manualBreakCount="2">
    <brk id="16" max="17" man="1"/>
    <brk id="25"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113"/>
  <sheetViews>
    <sheetView showGridLines="0" view="pageBreakPreview" zoomScale="80" zoomScaleNormal="70" zoomScaleSheetLayoutView="80" workbookViewId="0">
      <pane ySplit="7" topLeftCell="A8" activePane="bottomLeft" state="frozenSplit"/>
      <selection activeCell="P27" sqref="P27"/>
      <selection pane="bottomLeft" activeCell="W9" sqref="W9"/>
    </sheetView>
  </sheetViews>
  <sheetFormatPr defaultColWidth="9.140625" defaultRowHeight="12.75" outlineLevelCol="1" x14ac:dyDescent="0.2"/>
  <cols>
    <col min="1" max="1" width="5.42578125" style="10" customWidth="1"/>
    <col min="2" max="2" width="5.7109375" style="10" hidden="1" customWidth="1"/>
    <col min="3" max="3" width="7.7109375" style="10" hidden="1" customWidth="1" outlineLevel="1"/>
    <col min="4" max="4" width="5.5703125" style="10" hidden="1" customWidth="1" outlineLevel="1"/>
    <col min="5" max="5" width="6.42578125" style="10" customWidth="1" outlineLevel="1"/>
    <col min="6" max="6" width="5.5703125" style="10" hidden="1" customWidth="1" outlineLevel="1"/>
    <col min="7" max="7" width="15.7109375" style="10" hidden="1" customWidth="1" outlineLevel="1"/>
    <col min="8" max="8" width="50.7109375" style="10" customWidth="1" collapsed="1"/>
    <col min="9" max="9" width="73.7109375" style="10" customWidth="1"/>
    <col min="10" max="10" width="7.140625" style="10" customWidth="1"/>
    <col min="11" max="11" width="14.7109375" style="5" customWidth="1"/>
    <col min="12" max="12" width="13.5703125" style="6" customWidth="1"/>
    <col min="13" max="13" width="13.7109375" style="6" customWidth="1"/>
    <col min="14" max="14" width="12.42578125" style="6" customWidth="1"/>
    <col min="15" max="15" width="14.85546875" style="6" customWidth="1"/>
    <col min="16" max="16" width="13.140625" style="6" customWidth="1"/>
    <col min="17" max="18" width="14.85546875" style="6" customWidth="1"/>
    <col min="19" max="19" width="41.28515625" style="39" hidden="1" customWidth="1"/>
    <col min="20" max="20" width="22.140625" style="10" customWidth="1"/>
    <col min="21" max="16384" width="9.140625" style="10"/>
  </cols>
  <sheetData>
    <row r="1" spans="1:20" ht="18" x14ac:dyDescent="0.25">
      <c r="A1" s="1" t="s">
        <v>462</v>
      </c>
      <c r="B1" s="2"/>
      <c r="C1" s="2"/>
      <c r="D1" s="2"/>
      <c r="E1" s="2"/>
      <c r="F1" s="2"/>
      <c r="G1" s="2"/>
      <c r="H1" s="3"/>
      <c r="I1" s="4"/>
      <c r="J1" s="2"/>
      <c r="M1" s="7"/>
      <c r="N1" s="7"/>
      <c r="P1" s="7"/>
      <c r="Q1" s="7"/>
      <c r="R1" s="7"/>
      <c r="S1" s="8"/>
      <c r="T1" s="9"/>
    </row>
    <row r="2" spans="1:20" ht="15.75" x14ac:dyDescent="0.25">
      <c r="A2" s="207" t="s">
        <v>591</v>
      </c>
      <c r="B2" s="11"/>
      <c r="D2" s="11"/>
      <c r="E2" s="11"/>
      <c r="F2" s="11"/>
      <c r="G2" s="11"/>
      <c r="H2" s="11" t="s">
        <v>461</v>
      </c>
      <c r="I2" s="12" t="s">
        <v>593</v>
      </c>
      <c r="J2" s="14"/>
      <c r="M2" s="15"/>
      <c r="N2" s="15"/>
      <c r="P2" s="15"/>
      <c r="Q2" s="15"/>
      <c r="R2" s="15"/>
      <c r="S2" s="16"/>
      <c r="T2" s="9"/>
    </row>
    <row r="3" spans="1:20" ht="15.75" x14ac:dyDescent="0.25">
      <c r="A3" s="11"/>
      <c r="B3" s="11"/>
      <c r="D3" s="11"/>
      <c r="E3" s="11"/>
      <c r="F3" s="11"/>
      <c r="G3" s="11"/>
      <c r="H3" s="207" t="s">
        <v>27</v>
      </c>
      <c r="I3" s="13"/>
      <c r="J3" s="14"/>
      <c r="M3" s="15"/>
      <c r="N3" s="15"/>
      <c r="P3" s="15"/>
      <c r="Q3" s="15"/>
      <c r="R3" s="15"/>
      <c r="S3" s="16"/>
      <c r="T3" s="9"/>
    </row>
    <row r="4" spans="1:20" ht="17.25" customHeight="1" x14ac:dyDescent="0.2">
      <c r="A4" s="11"/>
      <c r="B4" s="11"/>
      <c r="C4" s="11"/>
      <c r="D4" s="11"/>
      <c r="E4" s="11"/>
      <c r="F4" s="11"/>
      <c r="G4" s="11"/>
      <c r="H4" s="11"/>
      <c r="I4" s="17"/>
      <c r="J4" s="11"/>
      <c r="M4" s="15"/>
      <c r="N4" s="15"/>
      <c r="P4" s="15"/>
      <c r="Q4" s="15"/>
      <c r="R4" s="68" t="s">
        <v>36</v>
      </c>
      <c r="S4" s="16"/>
      <c r="T4" s="9"/>
    </row>
    <row r="5" spans="1:20" ht="25.5" customHeight="1" x14ac:dyDescent="0.2">
      <c r="A5" s="243" t="s">
        <v>675</v>
      </c>
      <c r="B5" s="244"/>
      <c r="C5" s="244"/>
      <c r="D5" s="244"/>
      <c r="E5" s="244"/>
      <c r="F5" s="244"/>
      <c r="G5" s="244"/>
      <c r="H5" s="244"/>
      <c r="I5" s="244"/>
      <c r="J5" s="244"/>
      <c r="K5" s="244"/>
      <c r="L5" s="244"/>
      <c r="M5" s="244"/>
      <c r="N5" s="244"/>
      <c r="O5" s="244"/>
      <c r="P5" s="244"/>
      <c r="Q5" s="244"/>
      <c r="R5" s="245"/>
      <c r="S5" s="219"/>
    </row>
    <row r="6" spans="1:20" ht="25.5" customHeight="1" x14ac:dyDescent="0.2">
      <c r="A6" s="251" t="s">
        <v>0</v>
      </c>
      <c r="B6" s="251" t="s">
        <v>1</v>
      </c>
      <c r="C6" s="242" t="s">
        <v>3</v>
      </c>
      <c r="D6" s="242" t="s">
        <v>4</v>
      </c>
      <c r="E6" s="242" t="s">
        <v>589</v>
      </c>
      <c r="F6" s="242" t="s">
        <v>5</v>
      </c>
      <c r="G6" s="242" t="s">
        <v>2</v>
      </c>
      <c r="H6" s="242" t="s">
        <v>600</v>
      </c>
      <c r="I6" s="249" t="s">
        <v>7</v>
      </c>
      <c r="J6" s="250" t="s">
        <v>8</v>
      </c>
      <c r="K6" s="249" t="s">
        <v>9</v>
      </c>
      <c r="L6" s="249" t="s">
        <v>10</v>
      </c>
      <c r="M6" s="249" t="s">
        <v>11</v>
      </c>
      <c r="N6" s="246" t="s">
        <v>16</v>
      </c>
      <c r="O6" s="247" t="s">
        <v>17</v>
      </c>
      <c r="P6" s="247"/>
      <c r="Q6" s="247"/>
      <c r="R6" s="246" t="s">
        <v>37</v>
      </c>
      <c r="S6" s="246" t="s">
        <v>13</v>
      </c>
    </row>
    <row r="7" spans="1:20" ht="58.7" customHeight="1" x14ac:dyDescent="0.2">
      <c r="A7" s="251"/>
      <c r="B7" s="251"/>
      <c r="C7" s="242"/>
      <c r="D7" s="242"/>
      <c r="E7" s="242"/>
      <c r="F7" s="242"/>
      <c r="G7" s="242"/>
      <c r="H7" s="242"/>
      <c r="I7" s="249"/>
      <c r="J7" s="250"/>
      <c r="K7" s="249"/>
      <c r="L7" s="249"/>
      <c r="M7" s="249"/>
      <c r="N7" s="246"/>
      <c r="O7" s="201" t="s">
        <v>14</v>
      </c>
      <c r="P7" s="201" t="s">
        <v>460</v>
      </c>
      <c r="Q7" s="201" t="s">
        <v>15</v>
      </c>
      <c r="R7" s="246"/>
      <c r="S7" s="246"/>
    </row>
    <row r="8" spans="1:20" s="22" customFormat="1" ht="25.5" customHeight="1" x14ac:dyDescent="0.3">
      <c r="A8" s="101" t="s">
        <v>38</v>
      </c>
      <c r="B8" s="102"/>
      <c r="C8" s="102"/>
      <c r="D8" s="102"/>
      <c r="E8" s="102"/>
      <c r="F8" s="102"/>
      <c r="G8" s="102"/>
      <c r="H8" s="102"/>
      <c r="I8" s="102"/>
      <c r="J8" s="102"/>
      <c r="K8" s="102"/>
      <c r="L8" s="20">
        <f>SUM(L9:L27)</f>
        <v>15245</v>
      </c>
      <c r="M8" s="20"/>
      <c r="N8" s="20">
        <f t="shared" ref="N8:R8" si="0">SUM(N9:N27)</f>
        <v>0</v>
      </c>
      <c r="O8" s="20">
        <f t="shared" si="0"/>
        <v>15245</v>
      </c>
      <c r="P8" s="20">
        <f t="shared" si="0"/>
        <v>200</v>
      </c>
      <c r="Q8" s="20">
        <f t="shared" si="0"/>
        <v>15045</v>
      </c>
      <c r="R8" s="20">
        <f t="shared" si="0"/>
        <v>0</v>
      </c>
      <c r="S8" s="21"/>
    </row>
    <row r="9" spans="1:20" s="108" customFormat="1" ht="67.5" customHeight="1" x14ac:dyDescent="0.2">
      <c r="A9" s="23">
        <v>1</v>
      </c>
      <c r="B9" s="23" t="s">
        <v>53</v>
      </c>
      <c r="C9" s="23">
        <v>3122</v>
      </c>
      <c r="D9" s="23">
        <v>5331</v>
      </c>
      <c r="E9" s="23">
        <v>53</v>
      </c>
      <c r="F9" s="23">
        <v>10</v>
      </c>
      <c r="G9" s="103">
        <v>33010001135</v>
      </c>
      <c r="H9" s="24" t="s">
        <v>459</v>
      </c>
      <c r="I9" s="25" t="s">
        <v>458</v>
      </c>
      <c r="J9" s="23"/>
      <c r="K9" s="23"/>
      <c r="L9" s="104">
        <v>450</v>
      </c>
      <c r="M9" s="105">
        <v>2018</v>
      </c>
      <c r="N9" s="106">
        <v>0</v>
      </c>
      <c r="O9" s="107">
        <f t="shared" ref="O9:O27" si="1">P9+Q9</f>
        <v>450</v>
      </c>
      <c r="P9" s="82">
        <v>0</v>
      </c>
      <c r="Q9" s="82">
        <v>450</v>
      </c>
      <c r="R9" s="82">
        <v>0</v>
      </c>
      <c r="S9" s="30"/>
    </row>
    <row r="10" spans="1:20" s="108" customFormat="1" ht="76.5" x14ac:dyDescent="0.2">
      <c r="A10" s="23">
        <v>2</v>
      </c>
      <c r="B10" s="23" t="s">
        <v>59</v>
      </c>
      <c r="C10" s="23">
        <v>3127</v>
      </c>
      <c r="D10" s="23">
        <v>5331</v>
      </c>
      <c r="E10" s="23">
        <v>53</v>
      </c>
      <c r="F10" s="23">
        <v>10</v>
      </c>
      <c r="G10" s="103">
        <v>33010001126</v>
      </c>
      <c r="H10" s="24" t="s">
        <v>453</v>
      </c>
      <c r="I10" s="25" t="s">
        <v>452</v>
      </c>
      <c r="J10" s="23"/>
      <c r="K10" s="23"/>
      <c r="L10" s="104">
        <v>400</v>
      </c>
      <c r="M10" s="105">
        <v>2018</v>
      </c>
      <c r="N10" s="106">
        <v>0</v>
      </c>
      <c r="O10" s="107">
        <f t="shared" si="1"/>
        <v>400</v>
      </c>
      <c r="P10" s="82">
        <v>0</v>
      </c>
      <c r="Q10" s="82">
        <v>400</v>
      </c>
      <c r="R10" s="82">
        <v>0</v>
      </c>
      <c r="S10" s="30"/>
    </row>
    <row r="11" spans="1:20" s="108" customFormat="1" ht="67.5" customHeight="1" x14ac:dyDescent="0.2">
      <c r="A11" s="23">
        <v>3</v>
      </c>
      <c r="B11" s="23" t="s">
        <v>46</v>
      </c>
      <c r="C11" s="23">
        <v>3122</v>
      </c>
      <c r="D11" s="23">
        <v>6351</v>
      </c>
      <c r="E11" s="23">
        <v>63</v>
      </c>
      <c r="F11" s="23">
        <v>10</v>
      </c>
      <c r="G11" s="103">
        <v>66010001175</v>
      </c>
      <c r="H11" s="24" t="s">
        <v>810</v>
      </c>
      <c r="I11" s="25" t="s">
        <v>734</v>
      </c>
      <c r="J11" s="23" t="s">
        <v>328</v>
      </c>
      <c r="K11" s="23"/>
      <c r="L11" s="104">
        <v>1000</v>
      </c>
      <c r="M11" s="105">
        <v>2018</v>
      </c>
      <c r="N11" s="106">
        <v>0</v>
      </c>
      <c r="O11" s="107">
        <f t="shared" si="1"/>
        <v>1000</v>
      </c>
      <c r="P11" s="82">
        <v>0</v>
      </c>
      <c r="Q11" s="82">
        <v>1000</v>
      </c>
      <c r="R11" s="82">
        <v>0</v>
      </c>
      <c r="S11" s="30"/>
    </row>
    <row r="12" spans="1:20" s="108" customFormat="1" ht="67.5" customHeight="1" x14ac:dyDescent="0.2">
      <c r="A12" s="23">
        <v>4</v>
      </c>
      <c r="B12" s="23" t="s">
        <v>39</v>
      </c>
      <c r="C12" s="23">
        <v>3133</v>
      </c>
      <c r="D12" s="23">
        <v>5331</v>
      </c>
      <c r="E12" s="23">
        <v>53</v>
      </c>
      <c r="F12" s="23">
        <v>10</v>
      </c>
      <c r="G12" s="103">
        <v>33010001400</v>
      </c>
      <c r="H12" s="24" t="s">
        <v>438</v>
      </c>
      <c r="I12" s="25" t="s">
        <v>437</v>
      </c>
      <c r="J12" s="23" t="s">
        <v>328</v>
      </c>
      <c r="K12" s="23"/>
      <c r="L12" s="104">
        <v>360</v>
      </c>
      <c r="M12" s="105">
        <v>2018</v>
      </c>
      <c r="N12" s="106">
        <v>0</v>
      </c>
      <c r="O12" s="107">
        <f t="shared" si="1"/>
        <v>360</v>
      </c>
      <c r="P12" s="82">
        <v>0</v>
      </c>
      <c r="Q12" s="82">
        <v>360</v>
      </c>
      <c r="R12" s="82">
        <v>0</v>
      </c>
      <c r="S12" s="30"/>
    </row>
    <row r="13" spans="1:20" s="108" customFormat="1" ht="81.75" customHeight="1" x14ac:dyDescent="0.2">
      <c r="A13" s="23">
        <v>5</v>
      </c>
      <c r="B13" s="23" t="s">
        <v>44</v>
      </c>
      <c r="C13" s="23">
        <v>3122</v>
      </c>
      <c r="D13" s="23">
        <v>6351</v>
      </c>
      <c r="E13" s="23">
        <v>63</v>
      </c>
      <c r="F13" s="23">
        <v>10</v>
      </c>
      <c r="G13" s="103">
        <v>66010001152</v>
      </c>
      <c r="H13" s="24" t="s">
        <v>436</v>
      </c>
      <c r="I13" s="25" t="s">
        <v>435</v>
      </c>
      <c r="J13" s="23" t="s">
        <v>328</v>
      </c>
      <c r="K13" s="23"/>
      <c r="L13" s="104">
        <v>953</v>
      </c>
      <c r="M13" s="105">
        <v>2018</v>
      </c>
      <c r="N13" s="106">
        <v>0</v>
      </c>
      <c r="O13" s="107">
        <f t="shared" si="1"/>
        <v>953</v>
      </c>
      <c r="P13" s="82">
        <v>0</v>
      </c>
      <c r="Q13" s="82">
        <v>953</v>
      </c>
      <c r="R13" s="82">
        <v>0</v>
      </c>
      <c r="S13" s="30"/>
    </row>
    <row r="14" spans="1:20" s="108" customFormat="1" ht="67.5" customHeight="1" x14ac:dyDescent="0.2">
      <c r="A14" s="23">
        <v>6</v>
      </c>
      <c r="B14" s="23" t="s">
        <v>39</v>
      </c>
      <c r="C14" s="23">
        <v>3114</v>
      </c>
      <c r="D14" s="23">
        <v>5331</v>
      </c>
      <c r="E14" s="23">
        <v>53</v>
      </c>
      <c r="F14" s="23">
        <v>10</v>
      </c>
      <c r="G14" s="103">
        <v>33010001014</v>
      </c>
      <c r="H14" s="24" t="s">
        <v>434</v>
      </c>
      <c r="I14" s="25" t="s">
        <v>735</v>
      </c>
      <c r="J14" s="23" t="s">
        <v>328</v>
      </c>
      <c r="K14" s="23"/>
      <c r="L14" s="104">
        <v>400</v>
      </c>
      <c r="M14" s="105">
        <v>2018</v>
      </c>
      <c r="N14" s="106">
        <v>0</v>
      </c>
      <c r="O14" s="107">
        <f t="shared" si="1"/>
        <v>400</v>
      </c>
      <c r="P14" s="82">
        <v>0</v>
      </c>
      <c r="Q14" s="82">
        <v>400</v>
      </c>
      <c r="R14" s="82">
        <v>0</v>
      </c>
      <c r="S14" s="30"/>
    </row>
    <row r="15" spans="1:20" s="108" customFormat="1" ht="67.5" customHeight="1" x14ac:dyDescent="0.2">
      <c r="A15" s="23">
        <v>7</v>
      </c>
      <c r="B15" s="23" t="s">
        <v>39</v>
      </c>
      <c r="C15" s="23">
        <v>3114</v>
      </c>
      <c r="D15" s="23">
        <v>5331</v>
      </c>
      <c r="E15" s="23">
        <v>53</v>
      </c>
      <c r="F15" s="23">
        <v>10</v>
      </c>
      <c r="G15" s="103">
        <v>33010001032</v>
      </c>
      <c r="H15" s="24" t="s">
        <v>433</v>
      </c>
      <c r="I15" s="25" t="s">
        <v>736</v>
      </c>
      <c r="J15" s="23" t="s">
        <v>328</v>
      </c>
      <c r="K15" s="23"/>
      <c r="L15" s="104">
        <v>500</v>
      </c>
      <c r="M15" s="105">
        <v>2018</v>
      </c>
      <c r="N15" s="106">
        <v>0</v>
      </c>
      <c r="O15" s="107">
        <f t="shared" si="1"/>
        <v>500</v>
      </c>
      <c r="P15" s="82">
        <v>0</v>
      </c>
      <c r="Q15" s="82">
        <v>500</v>
      </c>
      <c r="R15" s="82">
        <v>0</v>
      </c>
      <c r="S15" s="30"/>
    </row>
    <row r="16" spans="1:20" s="108" customFormat="1" ht="67.5" customHeight="1" x14ac:dyDescent="0.2">
      <c r="A16" s="23">
        <v>8</v>
      </c>
      <c r="B16" s="23" t="s">
        <v>53</v>
      </c>
      <c r="C16" s="23">
        <v>3114</v>
      </c>
      <c r="D16" s="23">
        <v>5331</v>
      </c>
      <c r="E16" s="23">
        <v>53</v>
      </c>
      <c r="F16" s="23">
        <v>10</v>
      </c>
      <c r="G16" s="103">
        <v>33010001040</v>
      </c>
      <c r="H16" s="24" t="s">
        <v>430</v>
      </c>
      <c r="I16" s="25" t="s">
        <v>737</v>
      </c>
      <c r="J16" s="23"/>
      <c r="K16" s="23"/>
      <c r="L16" s="104">
        <v>900</v>
      </c>
      <c r="M16" s="105">
        <v>2018</v>
      </c>
      <c r="N16" s="106">
        <v>0</v>
      </c>
      <c r="O16" s="107">
        <f t="shared" si="1"/>
        <v>900</v>
      </c>
      <c r="P16" s="82">
        <v>0</v>
      </c>
      <c r="Q16" s="82">
        <v>900</v>
      </c>
      <c r="R16" s="82">
        <v>0</v>
      </c>
      <c r="S16" s="30" t="s">
        <v>640</v>
      </c>
    </row>
    <row r="17" spans="1:20" s="108" customFormat="1" ht="67.5" customHeight="1" x14ac:dyDescent="0.2">
      <c r="A17" s="23">
        <v>9</v>
      </c>
      <c r="B17" s="23" t="s">
        <v>53</v>
      </c>
      <c r="C17" s="23">
        <v>3114</v>
      </c>
      <c r="D17" s="23">
        <v>5331</v>
      </c>
      <c r="E17" s="23">
        <v>53</v>
      </c>
      <c r="F17" s="23">
        <v>10</v>
      </c>
      <c r="G17" s="103">
        <v>33010001041</v>
      </c>
      <c r="H17" s="24" t="s">
        <v>429</v>
      </c>
      <c r="I17" s="25" t="s">
        <v>738</v>
      </c>
      <c r="J17" s="23"/>
      <c r="K17" s="23"/>
      <c r="L17" s="104">
        <v>500</v>
      </c>
      <c r="M17" s="105">
        <v>2018</v>
      </c>
      <c r="N17" s="106">
        <v>0</v>
      </c>
      <c r="O17" s="107">
        <f t="shared" si="1"/>
        <v>500</v>
      </c>
      <c r="P17" s="82">
        <v>0</v>
      </c>
      <c r="Q17" s="82">
        <v>500</v>
      </c>
      <c r="R17" s="82">
        <v>0</v>
      </c>
      <c r="S17" s="30"/>
    </row>
    <row r="18" spans="1:20" s="108" customFormat="1" ht="67.5" customHeight="1" x14ac:dyDescent="0.2">
      <c r="A18" s="23">
        <v>10</v>
      </c>
      <c r="B18" s="23" t="s">
        <v>46</v>
      </c>
      <c r="C18" s="23">
        <v>3114</v>
      </c>
      <c r="D18" s="23">
        <v>5331</v>
      </c>
      <c r="E18" s="23">
        <v>53</v>
      </c>
      <c r="F18" s="23">
        <v>10</v>
      </c>
      <c r="G18" s="103">
        <v>33010001043</v>
      </c>
      <c r="H18" s="24" t="s">
        <v>428</v>
      </c>
      <c r="I18" s="25" t="s">
        <v>739</v>
      </c>
      <c r="J18" s="23" t="s">
        <v>328</v>
      </c>
      <c r="K18" s="23"/>
      <c r="L18" s="104">
        <v>914</v>
      </c>
      <c r="M18" s="105">
        <v>2018</v>
      </c>
      <c r="N18" s="106">
        <v>0</v>
      </c>
      <c r="O18" s="107">
        <f t="shared" si="1"/>
        <v>914</v>
      </c>
      <c r="P18" s="82">
        <v>0</v>
      </c>
      <c r="Q18" s="82">
        <v>914</v>
      </c>
      <c r="R18" s="82">
        <v>0</v>
      </c>
      <c r="S18" s="30"/>
    </row>
    <row r="19" spans="1:20" s="108" customFormat="1" ht="67.5" customHeight="1" x14ac:dyDescent="0.2">
      <c r="A19" s="23">
        <v>11</v>
      </c>
      <c r="B19" s="23" t="s">
        <v>39</v>
      </c>
      <c r="C19" s="23">
        <v>3121</v>
      </c>
      <c r="D19" s="23">
        <v>5331</v>
      </c>
      <c r="E19" s="23">
        <v>53</v>
      </c>
      <c r="F19" s="23">
        <v>10</v>
      </c>
      <c r="G19" s="103">
        <v>33010001105</v>
      </c>
      <c r="H19" s="24" t="s">
        <v>425</v>
      </c>
      <c r="I19" s="25" t="s">
        <v>424</v>
      </c>
      <c r="J19" s="23" t="s">
        <v>328</v>
      </c>
      <c r="K19" s="23"/>
      <c r="L19" s="104">
        <v>720</v>
      </c>
      <c r="M19" s="105">
        <v>2018</v>
      </c>
      <c r="N19" s="106">
        <v>0</v>
      </c>
      <c r="O19" s="107">
        <f t="shared" si="1"/>
        <v>720</v>
      </c>
      <c r="P19" s="82">
        <v>0</v>
      </c>
      <c r="Q19" s="82">
        <v>720</v>
      </c>
      <c r="R19" s="82">
        <v>0</v>
      </c>
      <c r="S19" s="30"/>
    </row>
    <row r="20" spans="1:20" s="108" customFormat="1" ht="51" x14ac:dyDescent="0.2">
      <c r="A20" s="23">
        <v>12</v>
      </c>
      <c r="B20" s="23" t="s">
        <v>53</v>
      </c>
      <c r="C20" s="23">
        <v>3121</v>
      </c>
      <c r="D20" s="23">
        <v>5331</v>
      </c>
      <c r="E20" s="23">
        <v>53</v>
      </c>
      <c r="F20" s="23">
        <v>10</v>
      </c>
      <c r="G20" s="103">
        <v>33010001111</v>
      </c>
      <c r="H20" s="24" t="s">
        <v>423</v>
      </c>
      <c r="I20" s="25" t="s">
        <v>740</v>
      </c>
      <c r="J20" s="23" t="s">
        <v>328</v>
      </c>
      <c r="K20" s="23"/>
      <c r="L20" s="104">
        <v>300</v>
      </c>
      <c r="M20" s="105">
        <v>2018</v>
      </c>
      <c r="N20" s="106">
        <v>0</v>
      </c>
      <c r="O20" s="107">
        <f t="shared" si="1"/>
        <v>300</v>
      </c>
      <c r="P20" s="82">
        <v>200</v>
      </c>
      <c r="Q20" s="82">
        <v>100</v>
      </c>
      <c r="R20" s="82">
        <v>0</v>
      </c>
      <c r="S20" s="30"/>
    </row>
    <row r="21" spans="1:20" s="108" customFormat="1" ht="67.5" customHeight="1" x14ac:dyDescent="0.2">
      <c r="A21" s="23">
        <v>13</v>
      </c>
      <c r="B21" s="23" t="s">
        <v>44</v>
      </c>
      <c r="C21" s="23">
        <v>3127</v>
      </c>
      <c r="D21" s="23">
        <v>5331</v>
      </c>
      <c r="E21" s="23">
        <v>53</v>
      </c>
      <c r="F21" s="23">
        <v>10</v>
      </c>
      <c r="G21" s="103">
        <v>33010001133</v>
      </c>
      <c r="H21" s="24" t="s">
        <v>420</v>
      </c>
      <c r="I21" s="25" t="s">
        <v>741</v>
      </c>
      <c r="J21" s="23" t="s">
        <v>328</v>
      </c>
      <c r="K21" s="23"/>
      <c r="L21" s="104">
        <v>600</v>
      </c>
      <c r="M21" s="105">
        <v>2018</v>
      </c>
      <c r="N21" s="106">
        <v>0</v>
      </c>
      <c r="O21" s="107">
        <f t="shared" si="1"/>
        <v>600</v>
      </c>
      <c r="P21" s="82">
        <v>0</v>
      </c>
      <c r="Q21" s="82">
        <v>600</v>
      </c>
      <c r="R21" s="82">
        <v>0</v>
      </c>
      <c r="S21" s="30"/>
    </row>
    <row r="22" spans="1:20" s="108" customFormat="1" ht="67.5" customHeight="1" x14ac:dyDescent="0.2">
      <c r="A22" s="23">
        <v>14</v>
      </c>
      <c r="B22" s="23" t="s">
        <v>39</v>
      </c>
      <c r="C22" s="23">
        <v>3114</v>
      </c>
      <c r="D22" s="23">
        <v>6351</v>
      </c>
      <c r="E22" s="23">
        <v>63</v>
      </c>
      <c r="F22" s="23">
        <v>10</v>
      </c>
      <c r="G22" s="103">
        <v>66010001033</v>
      </c>
      <c r="H22" s="24" t="s">
        <v>405</v>
      </c>
      <c r="I22" s="25" t="s">
        <v>404</v>
      </c>
      <c r="J22" s="23"/>
      <c r="K22" s="23"/>
      <c r="L22" s="104">
        <v>280</v>
      </c>
      <c r="M22" s="105">
        <v>2018</v>
      </c>
      <c r="N22" s="106">
        <v>0</v>
      </c>
      <c r="O22" s="107">
        <f t="shared" si="1"/>
        <v>280</v>
      </c>
      <c r="P22" s="82">
        <v>0</v>
      </c>
      <c r="Q22" s="82">
        <v>280</v>
      </c>
      <c r="R22" s="82">
        <v>0</v>
      </c>
      <c r="S22" s="30"/>
    </row>
    <row r="23" spans="1:20" s="108" customFormat="1" ht="67.5" customHeight="1" x14ac:dyDescent="0.2">
      <c r="A23" s="23">
        <v>15</v>
      </c>
      <c r="B23" s="23" t="s">
        <v>44</v>
      </c>
      <c r="C23" s="23">
        <v>3122</v>
      </c>
      <c r="D23" s="23">
        <v>6351</v>
      </c>
      <c r="E23" s="23">
        <v>63</v>
      </c>
      <c r="F23" s="23">
        <v>10</v>
      </c>
      <c r="G23" s="103">
        <v>66010001130</v>
      </c>
      <c r="H23" s="24" t="s">
        <v>387</v>
      </c>
      <c r="I23" s="25" t="s">
        <v>386</v>
      </c>
      <c r="J23" s="23" t="s">
        <v>328</v>
      </c>
      <c r="K23" s="23"/>
      <c r="L23" s="104">
        <v>560</v>
      </c>
      <c r="M23" s="105">
        <v>2018</v>
      </c>
      <c r="N23" s="106">
        <v>0</v>
      </c>
      <c r="O23" s="107">
        <f t="shared" si="1"/>
        <v>560</v>
      </c>
      <c r="P23" s="82">
        <v>0</v>
      </c>
      <c r="Q23" s="82">
        <v>560</v>
      </c>
      <c r="R23" s="82">
        <v>0</v>
      </c>
      <c r="S23" s="30"/>
    </row>
    <row r="24" spans="1:20" s="108" customFormat="1" ht="67.5" customHeight="1" x14ac:dyDescent="0.2">
      <c r="A24" s="23">
        <v>16</v>
      </c>
      <c r="B24" s="23" t="s">
        <v>44</v>
      </c>
      <c r="C24" s="23">
        <v>3127</v>
      </c>
      <c r="D24" s="23">
        <v>6351</v>
      </c>
      <c r="E24" s="23">
        <v>63</v>
      </c>
      <c r="F24" s="23">
        <v>10</v>
      </c>
      <c r="G24" s="103">
        <v>66010001134</v>
      </c>
      <c r="H24" s="24" t="s">
        <v>383</v>
      </c>
      <c r="I24" s="25" t="s">
        <v>382</v>
      </c>
      <c r="J24" s="23"/>
      <c r="K24" s="23"/>
      <c r="L24" s="104">
        <v>5000</v>
      </c>
      <c r="M24" s="105">
        <v>2018</v>
      </c>
      <c r="N24" s="106">
        <v>0</v>
      </c>
      <c r="O24" s="107">
        <f t="shared" si="1"/>
        <v>5000</v>
      </c>
      <c r="P24" s="82">
        <v>0</v>
      </c>
      <c r="Q24" s="82">
        <v>5000</v>
      </c>
      <c r="R24" s="82">
        <v>0</v>
      </c>
      <c r="S24" s="30"/>
    </row>
    <row r="25" spans="1:20" s="108" customFormat="1" ht="67.5" customHeight="1" x14ac:dyDescent="0.2">
      <c r="A25" s="23">
        <v>17</v>
      </c>
      <c r="B25" s="23" t="s">
        <v>53</v>
      </c>
      <c r="C25" s="23">
        <v>3127</v>
      </c>
      <c r="D25" s="23">
        <v>6351</v>
      </c>
      <c r="E25" s="23">
        <v>63</v>
      </c>
      <c r="F25" s="23">
        <v>10</v>
      </c>
      <c r="G25" s="103">
        <v>66010001223</v>
      </c>
      <c r="H25" s="24" t="s">
        <v>329</v>
      </c>
      <c r="I25" s="25" t="s">
        <v>742</v>
      </c>
      <c r="J25" s="23" t="s">
        <v>328</v>
      </c>
      <c r="K25" s="23"/>
      <c r="L25" s="104">
        <v>430</v>
      </c>
      <c r="M25" s="105">
        <v>2018</v>
      </c>
      <c r="N25" s="106">
        <v>0</v>
      </c>
      <c r="O25" s="107">
        <f t="shared" si="1"/>
        <v>430</v>
      </c>
      <c r="P25" s="82">
        <v>0</v>
      </c>
      <c r="Q25" s="82">
        <v>430</v>
      </c>
      <c r="R25" s="82">
        <v>0</v>
      </c>
      <c r="S25" s="30"/>
    </row>
    <row r="26" spans="1:20" s="108" customFormat="1" ht="67.5" customHeight="1" x14ac:dyDescent="0.2">
      <c r="A26" s="23">
        <v>18</v>
      </c>
      <c r="B26" s="23" t="s">
        <v>53</v>
      </c>
      <c r="C26" s="23">
        <v>3127</v>
      </c>
      <c r="D26" s="23">
        <v>5331</v>
      </c>
      <c r="E26" s="23">
        <v>53</v>
      </c>
      <c r="F26" s="23">
        <v>10</v>
      </c>
      <c r="G26" s="103">
        <v>33010001174</v>
      </c>
      <c r="H26" s="24" t="s">
        <v>617</v>
      </c>
      <c r="I26" s="25" t="s">
        <v>618</v>
      </c>
      <c r="J26" s="23"/>
      <c r="K26" s="23"/>
      <c r="L26" s="104">
        <v>631</v>
      </c>
      <c r="M26" s="105">
        <v>2018</v>
      </c>
      <c r="N26" s="106">
        <v>0</v>
      </c>
      <c r="O26" s="107">
        <f t="shared" si="1"/>
        <v>631</v>
      </c>
      <c r="P26" s="82">
        <v>0</v>
      </c>
      <c r="Q26" s="82">
        <v>631</v>
      </c>
      <c r="R26" s="82">
        <v>0</v>
      </c>
      <c r="S26" s="30"/>
    </row>
    <row r="27" spans="1:20" s="108" customFormat="1" ht="67.5" customHeight="1" x14ac:dyDescent="0.2">
      <c r="A27" s="23">
        <v>19</v>
      </c>
      <c r="B27" s="23" t="s">
        <v>53</v>
      </c>
      <c r="C27" s="23">
        <v>3127</v>
      </c>
      <c r="D27" s="23">
        <v>5331</v>
      </c>
      <c r="E27" s="23">
        <v>53</v>
      </c>
      <c r="F27" s="23">
        <v>10</v>
      </c>
      <c r="G27" s="103">
        <v>33010001174</v>
      </c>
      <c r="H27" s="24" t="s">
        <v>620</v>
      </c>
      <c r="I27" s="25" t="s">
        <v>619</v>
      </c>
      <c r="J27" s="23"/>
      <c r="K27" s="23"/>
      <c r="L27" s="104">
        <v>347</v>
      </c>
      <c r="M27" s="105">
        <v>2018</v>
      </c>
      <c r="N27" s="106">
        <v>0</v>
      </c>
      <c r="O27" s="107">
        <f t="shared" si="1"/>
        <v>347</v>
      </c>
      <c r="P27" s="82">
        <v>0</v>
      </c>
      <c r="Q27" s="82">
        <v>347</v>
      </c>
      <c r="R27" s="82">
        <v>0</v>
      </c>
      <c r="S27" s="30"/>
    </row>
    <row r="28" spans="1:20" s="193" customFormat="1" ht="20.25" hidden="1" x14ac:dyDescent="0.2">
      <c r="A28" s="23">
        <v>20</v>
      </c>
      <c r="B28" s="182"/>
      <c r="C28" s="182"/>
      <c r="D28" s="182"/>
      <c r="E28" s="197"/>
      <c r="F28" s="182"/>
      <c r="G28" s="182"/>
      <c r="H28" s="182"/>
      <c r="I28" s="182"/>
      <c r="J28" s="182"/>
      <c r="K28" s="182"/>
      <c r="L28" s="71"/>
      <c r="M28" s="71"/>
      <c r="N28" s="71">
        <f>SUM(N29)</f>
        <v>0</v>
      </c>
      <c r="O28" s="71">
        <f>SUM(O29)</f>
        <v>0</v>
      </c>
      <c r="P28" s="71">
        <f>SUM(P29)</f>
        <v>0</v>
      </c>
      <c r="Q28" s="71">
        <f>SUM(Q29)</f>
        <v>0</v>
      </c>
      <c r="R28" s="72">
        <f>SUM(R29)</f>
        <v>0</v>
      </c>
      <c r="S28" s="21"/>
    </row>
    <row r="29" spans="1:20" s="183" customFormat="1" ht="15.75" hidden="1" x14ac:dyDescent="0.2">
      <c r="A29" s="23">
        <v>21</v>
      </c>
      <c r="B29" s="189"/>
      <c r="C29" s="192"/>
      <c r="D29" s="23"/>
      <c r="E29" s="23"/>
      <c r="F29" s="189"/>
      <c r="G29" s="189"/>
      <c r="H29" s="191"/>
      <c r="I29" s="190"/>
      <c r="J29" s="189"/>
      <c r="K29" s="189"/>
      <c r="L29" s="185"/>
      <c r="M29" s="188"/>
      <c r="N29" s="186"/>
      <c r="O29" s="187"/>
      <c r="P29" s="186"/>
      <c r="Q29" s="185"/>
      <c r="R29" s="185"/>
      <c r="S29" s="184"/>
    </row>
    <row r="30" spans="1:20" ht="35.25" customHeight="1" x14ac:dyDescent="0.2">
      <c r="A30" s="109" t="s">
        <v>676</v>
      </c>
      <c r="B30" s="110"/>
      <c r="C30" s="110"/>
      <c r="D30" s="110"/>
      <c r="E30" s="110"/>
      <c r="F30" s="110"/>
      <c r="G30" s="110"/>
      <c r="H30" s="110"/>
      <c r="I30" s="110"/>
      <c r="J30" s="110"/>
      <c r="K30" s="110"/>
      <c r="L30" s="31">
        <f>+L8+L28</f>
        <v>15245</v>
      </c>
      <c r="M30" s="31"/>
      <c r="N30" s="31">
        <f>+N8+N28</f>
        <v>0</v>
      </c>
      <c r="O30" s="31">
        <f>+O8+O28</f>
        <v>15245</v>
      </c>
      <c r="P30" s="31">
        <f>+P8+P28</f>
        <v>200</v>
      </c>
      <c r="Q30" s="31">
        <f>+Q8+Q28</f>
        <v>15045</v>
      </c>
      <c r="R30" s="31">
        <f>+R8+R28</f>
        <v>0</v>
      </c>
      <c r="S30" s="33"/>
    </row>
    <row r="31" spans="1:20" s="6" customFormat="1" x14ac:dyDescent="0.2">
      <c r="A31" s="5"/>
      <c r="B31" s="5"/>
      <c r="C31" s="5"/>
      <c r="D31" s="5"/>
      <c r="E31" s="5"/>
      <c r="F31" s="5"/>
      <c r="G31" s="5"/>
      <c r="H31" s="34"/>
      <c r="I31" s="5"/>
      <c r="J31" s="35"/>
      <c r="K31" s="36"/>
      <c r="L31" s="37"/>
      <c r="M31" s="38"/>
      <c r="N31" s="38"/>
      <c r="S31" s="39"/>
      <c r="T31" s="10"/>
    </row>
    <row r="32" spans="1:20" s="6" customFormat="1" x14ac:dyDescent="0.2">
      <c r="A32" s="5"/>
      <c r="B32" s="5"/>
      <c r="C32" s="5"/>
      <c r="D32" s="5"/>
      <c r="E32" s="5"/>
      <c r="F32" s="5"/>
      <c r="G32" s="5"/>
      <c r="H32" s="5"/>
      <c r="I32" s="5"/>
      <c r="J32" s="40"/>
      <c r="K32" s="41"/>
      <c r="L32" s="42"/>
      <c r="S32" s="39"/>
      <c r="T32" s="10"/>
    </row>
    <row r="33" spans="1:20" s="6" customFormat="1" x14ac:dyDescent="0.2">
      <c r="A33" s="5"/>
      <c r="B33" s="5"/>
      <c r="C33" s="5"/>
      <c r="D33" s="5"/>
      <c r="E33" s="5"/>
      <c r="F33" s="5"/>
      <c r="G33" s="5"/>
      <c r="H33" s="5"/>
      <c r="I33" s="5"/>
      <c r="J33" s="40"/>
      <c r="K33" s="41"/>
      <c r="L33" s="42"/>
      <c r="S33" s="39"/>
      <c r="T33" s="10"/>
    </row>
    <row r="34" spans="1:20" s="6" customFormat="1" x14ac:dyDescent="0.2">
      <c r="A34" s="5"/>
      <c r="B34" s="5"/>
      <c r="C34" s="5"/>
      <c r="D34" s="5"/>
      <c r="E34" s="5"/>
      <c r="F34" s="5"/>
      <c r="G34" s="5"/>
      <c r="H34" s="5"/>
      <c r="I34" s="5"/>
      <c r="J34" s="10"/>
      <c r="K34" s="41"/>
      <c r="L34" s="42"/>
      <c r="S34" s="39"/>
      <c r="T34" s="10"/>
    </row>
    <row r="35" spans="1:20" s="6" customFormat="1" x14ac:dyDescent="0.2">
      <c r="A35" s="5"/>
      <c r="B35" s="5"/>
      <c r="C35" s="5"/>
      <c r="D35" s="5"/>
      <c r="E35" s="5"/>
      <c r="F35" s="5"/>
      <c r="G35" s="5"/>
      <c r="H35" s="5"/>
      <c r="I35" s="5"/>
      <c r="J35" s="10"/>
      <c r="K35" s="41"/>
      <c r="L35" s="42"/>
      <c r="S35" s="39"/>
      <c r="T35" s="10"/>
    </row>
    <row r="36" spans="1:20" s="6" customFormat="1" x14ac:dyDescent="0.2">
      <c r="A36" s="5"/>
      <c r="B36" s="5"/>
      <c r="C36" s="5"/>
      <c r="D36" s="5"/>
      <c r="E36" s="5"/>
      <c r="F36" s="5"/>
      <c r="G36" s="5"/>
      <c r="H36" s="5"/>
      <c r="I36" s="5"/>
      <c r="J36" s="10"/>
      <c r="K36" s="41"/>
      <c r="L36" s="42"/>
      <c r="S36" s="39"/>
      <c r="T36" s="10"/>
    </row>
    <row r="37" spans="1:20" s="6" customFormat="1" x14ac:dyDescent="0.2">
      <c r="A37" s="5"/>
      <c r="B37" s="5"/>
      <c r="C37" s="5"/>
      <c r="D37" s="5"/>
      <c r="E37" s="5"/>
      <c r="F37" s="5"/>
      <c r="G37" s="5"/>
      <c r="H37" s="5"/>
      <c r="I37" s="5"/>
      <c r="J37" s="10"/>
      <c r="K37" s="41"/>
      <c r="L37" s="42"/>
      <c r="S37" s="39"/>
      <c r="T37" s="10"/>
    </row>
    <row r="38" spans="1:20" s="6" customFormat="1" x14ac:dyDescent="0.2">
      <c r="A38" s="5"/>
      <c r="B38" s="5"/>
      <c r="C38" s="5"/>
      <c r="D38" s="5"/>
      <c r="E38" s="5"/>
      <c r="F38" s="5"/>
      <c r="G38" s="5"/>
      <c r="H38" s="5"/>
      <c r="I38" s="5"/>
      <c r="J38" s="10"/>
      <c r="K38" s="41"/>
      <c r="L38" s="42"/>
      <c r="S38" s="39"/>
      <c r="T38" s="10"/>
    </row>
    <row r="39" spans="1:20" s="6" customFormat="1" x14ac:dyDescent="0.2">
      <c r="A39" s="5"/>
      <c r="B39" s="5"/>
      <c r="C39" s="5"/>
      <c r="D39" s="5"/>
      <c r="E39" s="5"/>
      <c r="F39" s="5"/>
      <c r="G39" s="5"/>
      <c r="H39" s="5"/>
      <c r="I39" s="5"/>
      <c r="J39" s="10"/>
      <c r="K39" s="41"/>
      <c r="L39" s="42"/>
      <c r="S39" s="39"/>
      <c r="T39" s="10"/>
    </row>
    <row r="40" spans="1:20" s="6" customFormat="1" x14ac:dyDescent="0.2">
      <c r="A40" s="5"/>
      <c r="B40" s="5"/>
      <c r="C40" s="5"/>
      <c r="D40" s="5"/>
      <c r="E40" s="5"/>
      <c r="F40" s="5"/>
      <c r="G40" s="5"/>
      <c r="H40" s="5"/>
      <c r="I40" s="5"/>
      <c r="J40" s="10"/>
      <c r="K40" s="41"/>
      <c r="L40" s="42"/>
      <c r="S40" s="39"/>
      <c r="T40" s="10"/>
    </row>
    <row r="41" spans="1:20" s="6" customFormat="1" x14ac:dyDescent="0.2">
      <c r="A41" s="5"/>
      <c r="B41" s="5"/>
      <c r="C41" s="5"/>
      <c r="D41" s="5"/>
      <c r="E41" s="5"/>
      <c r="F41" s="5"/>
      <c r="G41" s="5"/>
      <c r="H41" s="5"/>
      <c r="I41" s="5"/>
      <c r="J41" s="10"/>
      <c r="K41" s="41"/>
      <c r="L41" s="42"/>
      <c r="S41" s="39"/>
      <c r="T41" s="10"/>
    </row>
    <row r="42" spans="1:20" s="6" customFormat="1" x14ac:dyDescent="0.2">
      <c r="A42" s="5"/>
      <c r="B42" s="5"/>
      <c r="C42" s="5"/>
      <c r="D42" s="5"/>
      <c r="E42" s="5"/>
      <c r="F42" s="5"/>
      <c r="G42" s="5"/>
      <c r="H42" s="5"/>
      <c r="I42" s="5"/>
      <c r="J42" s="10"/>
      <c r="K42" s="41"/>
      <c r="L42" s="42"/>
      <c r="S42" s="39"/>
      <c r="T42" s="10"/>
    </row>
    <row r="43" spans="1:20" s="6" customFormat="1" x14ac:dyDescent="0.2">
      <c r="A43" s="5"/>
      <c r="B43" s="5"/>
      <c r="C43" s="5"/>
      <c r="D43" s="5"/>
      <c r="E43" s="5"/>
      <c r="F43" s="5"/>
      <c r="G43" s="5"/>
      <c r="H43" s="5"/>
      <c r="I43" s="5"/>
      <c r="J43" s="10"/>
      <c r="K43" s="41"/>
      <c r="L43" s="42"/>
      <c r="S43" s="39"/>
      <c r="T43" s="10"/>
    </row>
    <row r="44" spans="1:20" s="6" customFormat="1" x14ac:dyDescent="0.2">
      <c r="A44" s="5"/>
      <c r="B44" s="5"/>
      <c r="C44" s="5"/>
      <c r="D44" s="5"/>
      <c r="E44" s="5"/>
      <c r="F44" s="5"/>
      <c r="G44" s="5"/>
      <c r="H44" s="5"/>
      <c r="I44" s="5"/>
      <c r="J44" s="10"/>
      <c r="K44" s="41"/>
      <c r="L44" s="42"/>
      <c r="S44" s="39"/>
      <c r="T44" s="10"/>
    </row>
    <row r="45" spans="1:20" s="6" customFormat="1" x14ac:dyDescent="0.2">
      <c r="A45" s="5"/>
      <c r="B45" s="5"/>
      <c r="C45" s="5"/>
      <c r="D45" s="5"/>
      <c r="E45" s="5"/>
      <c r="F45" s="5"/>
      <c r="G45" s="5"/>
      <c r="H45" s="5"/>
      <c r="I45" s="5"/>
      <c r="J45" s="10"/>
      <c r="K45" s="41"/>
      <c r="L45" s="42"/>
      <c r="S45" s="39"/>
      <c r="T45" s="10"/>
    </row>
    <row r="46" spans="1:20" s="6" customFormat="1" x14ac:dyDescent="0.2">
      <c r="A46" s="5"/>
      <c r="B46" s="5"/>
      <c r="C46" s="5"/>
      <c r="D46" s="5"/>
      <c r="E46" s="5"/>
      <c r="F46" s="5"/>
      <c r="G46" s="5"/>
      <c r="H46" s="5"/>
      <c r="I46" s="5"/>
      <c r="J46" s="10"/>
      <c r="K46" s="41"/>
      <c r="L46" s="42"/>
      <c r="S46" s="39"/>
      <c r="T46" s="10"/>
    </row>
    <row r="47" spans="1:20" s="6" customFormat="1" x14ac:dyDescent="0.2">
      <c r="A47" s="5"/>
      <c r="B47" s="5"/>
      <c r="C47" s="5"/>
      <c r="D47" s="5"/>
      <c r="E47" s="5"/>
      <c r="F47" s="5"/>
      <c r="G47" s="5"/>
      <c r="H47" s="5"/>
      <c r="I47" s="5"/>
      <c r="J47" s="10"/>
      <c r="K47" s="41"/>
      <c r="L47" s="42"/>
      <c r="S47" s="39"/>
      <c r="T47" s="10"/>
    </row>
    <row r="48" spans="1:20" s="6" customFormat="1" x14ac:dyDescent="0.2">
      <c r="A48" s="5"/>
      <c r="B48" s="5"/>
      <c r="C48" s="5"/>
      <c r="D48" s="5"/>
      <c r="E48" s="5"/>
      <c r="F48" s="5"/>
      <c r="G48" s="5"/>
      <c r="H48" s="5"/>
      <c r="I48" s="5"/>
      <c r="J48" s="10"/>
      <c r="K48" s="41"/>
      <c r="L48" s="42"/>
      <c r="S48" s="39"/>
      <c r="T48" s="10"/>
    </row>
    <row r="49" spans="1:20" s="6" customFormat="1" x14ac:dyDescent="0.2">
      <c r="A49" s="5"/>
      <c r="B49" s="5"/>
      <c r="C49" s="5"/>
      <c r="D49" s="5"/>
      <c r="E49" s="5"/>
      <c r="F49" s="5"/>
      <c r="G49" s="5"/>
      <c r="H49" s="5"/>
      <c r="I49" s="5"/>
      <c r="J49" s="10"/>
      <c r="K49" s="41"/>
      <c r="L49" s="42"/>
      <c r="S49" s="39"/>
      <c r="T49" s="10"/>
    </row>
    <row r="50" spans="1:20" s="6" customFormat="1" x14ac:dyDescent="0.2">
      <c r="A50" s="5"/>
      <c r="B50" s="5"/>
      <c r="C50" s="5"/>
      <c r="D50" s="5"/>
      <c r="E50" s="5"/>
      <c r="F50" s="5"/>
      <c r="G50" s="5"/>
      <c r="H50" s="5"/>
      <c r="I50" s="5"/>
      <c r="J50" s="10"/>
      <c r="K50" s="41"/>
      <c r="L50" s="42"/>
      <c r="S50" s="39"/>
      <c r="T50" s="10"/>
    </row>
    <row r="51" spans="1:20" s="6" customFormat="1" x14ac:dyDescent="0.2">
      <c r="A51" s="5"/>
      <c r="B51" s="5"/>
      <c r="C51" s="5"/>
      <c r="D51" s="5"/>
      <c r="E51" s="5"/>
      <c r="F51" s="5"/>
      <c r="G51" s="5"/>
      <c r="H51" s="5"/>
      <c r="I51" s="5"/>
      <c r="J51" s="10"/>
      <c r="K51" s="5"/>
      <c r="L51" s="42"/>
      <c r="S51" s="39"/>
      <c r="T51" s="10"/>
    </row>
    <row r="52" spans="1:20" s="6" customFormat="1" x14ac:dyDescent="0.2">
      <c r="A52" s="5"/>
      <c r="B52" s="5"/>
      <c r="C52" s="5"/>
      <c r="D52" s="5"/>
      <c r="E52" s="5"/>
      <c r="F52" s="5"/>
      <c r="G52" s="5"/>
      <c r="H52" s="5"/>
      <c r="I52" s="5"/>
      <c r="J52" s="10"/>
      <c r="K52" s="5"/>
      <c r="L52" s="42"/>
      <c r="S52" s="39"/>
      <c r="T52" s="10"/>
    </row>
    <row r="53" spans="1:20" s="6" customFormat="1" x14ac:dyDescent="0.2">
      <c r="A53" s="5"/>
      <c r="B53" s="5"/>
      <c r="C53" s="5"/>
      <c r="D53" s="5"/>
      <c r="E53" s="5"/>
      <c r="F53" s="5"/>
      <c r="G53" s="5"/>
      <c r="H53" s="5"/>
      <c r="I53" s="5"/>
      <c r="J53" s="10"/>
      <c r="K53" s="5"/>
      <c r="L53" s="42"/>
      <c r="S53" s="39"/>
      <c r="T53" s="10"/>
    </row>
    <row r="54" spans="1:20" s="6" customFormat="1" x14ac:dyDescent="0.2">
      <c r="A54" s="5"/>
      <c r="B54" s="5"/>
      <c r="C54" s="5"/>
      <c r="D54" s="5"/>
      <c r="E54" s="5"/>
      <c r="F54" s="5"/>
      <c r="G54" s="5"/>
      <c r="H54" s="5"/>
      <c r="I54" s="5"/>
      <c r="J54" s="10"/>
      <c r="K54" s="5"/>
      <c r="L54" s="42"/>
      <c r="S54" s="39"/>
      <c r="T54" s="10"/>
    </row>
    <row r="55" spans="1:20" s="6" customFormat="1" x14ac:dyDescent="0.2">
      <c r="A55" s="5"/>
      <c r="B55" s="5"/>
      <c r="C55" s="5"/>
      <c r="D55" s="5"/>
      <c r="E55" s="5"/>
      <c r="F55" s="5"/>
      <c r="G55" s="5"/>
      <c r="H55" s="5"/>
      <c r="I55" s="5"/>
      <c r="J55" s="10"/>
      <c r="K55" s="5"/>
      <c r="L55" s="42"/>
      <c r="S55" s="39"/>
      <c r="T55" s="10"/>
    </row>
    <row r="56" spans="1:20" s="6" customFormat="1" x14ac:dyDescent="0.2">
      <c r="A56" s="5"/>
      <c r="B56" s="5"/>
      <c r="C56" s="5"/>
      <c r="D56" s="5"/>
      <c r="E56" s="5"/>
      <c r="F56" s="5"/>
      <c r="G56" s="5"/>
      <c r="H56" s="5"/>
      <c r="I56" s="5"/>
      <c r="J56" s="10"/>
      <c r="K56" s="5"/>
      <c r="L56" s="42"/>
      <c r="S56" s="39"/>
      <c r="T56" s="10"/>
    </row>
    <row r="57" spans="1:20" s="6" customFormat="1" x14ac:dyDescent="0.2">
      <c r="A57" s="5"/>
      <c r="B57" s="5"/>
      <c r="C57" s="5"/>
      <c r="D57" s="5"/>
      <c r="E57" s="5"/>
      <c r="F57" s="5"/>
      <c r="G57" s="5"/>
      <c r="H57" s="5"/>
      <c r="I57" s="5"/>
      <c r="J57" s="10"/>
      <c r="K57" s="5"/>
      <c r="L57" s="42"/>
      <c r="S57" s="39"/>
      <c r="T57" s="10"/>
    </row>
    <row r="58" spans="1:20" s="6" customFormat="1" x14ac:dyDescent="0.2">
      <c r="A58" s="5"/>
      <c r="B58" s="5"/>
      <c r="C58" s="5"/>
      <c r="D58" s="5"/>
      <c r="E58" s="5"/>
      <c r="F58" s="5"/>
      <c r="G58" s="5"/>
      <c r="H58" s="5"/>
      <c r="I58" s="5"/>
      <c r="J58" s="10"/>
      <c r="K58" s="5"/>
      <c r="L58" s="42"/>
      <c r="S58" s="39"/>
      <c r="T58" s="10"/>
    </row>
    <row r="59" spans="1:20" s="6" customFormat="1" x14ac:dyDescent="0.2">
      <c r="A59" s="5"/>
      <c r="B59" s="5"/>
      <c r="C59" s="5"/>
      <c r="D59" s="5"/>
      <c r="E59" s="5"/>
      <c r="F59" s="5"/>
      <c r="G59" s="5"/>
      <c r="H59" s="5"/>
      <c r="I59" s="5"/>
      <c r="J59" s="10"/>
      <c r="K59" s="5"/>
      <c r="L59" s="42"/>
      <c r="S59" s="39"/>
      <c r="T59" s="10"/>
    </row>
    <row r="60" spans="1:20" s="6" customFormat="1" x14ac:dyDescent="0.2">
      <c r="A60" s="5"/>
      <c r="B60" s="5"/>
      <c r="C60" s="5"/>
      <c r="D60" s="5"/>
      <c r="E60" s="5"/>
      <c r="F60" s="5"/>
      <c r="G60" s="5"/>
      <c r="H60" s="5"/>
      <c r="I60" s="5"/>
      <c r="J60" s="10"/>
      <c r="K60" s="5"/>
      <c r="L60" s="42"/>
      <c r="S60" s="39"/>
      <c r="T60" s="10"/>
    </row>
    <row r="61" spans="1:20" s="6" customFormat="1" x14ac:dyDescent="0.2">
      <c r="A61" s="5"/>
      <c r="B61" s="5"/>
      <c r="C61" s="5"/>
      <c r="D61" s="5"/>
      <c r="E61" s="5"/>
      <c r="F61" s="5"/>
      <c r="G61" s="5"/>
      <c r="H61" s="5"/>
      <c r="I61" s="5"/>
      <c r="J61" s="10"/>
      <c r="K61" s="5"/>
      <c r="L61" s="42"/>
      <c r="S61" s="39"/>
      <c r="T61" s="10"/>
    </row>
    <row r="62" spans="1:20" s="6" customFormat="1" x14ac:dyDescent="0.2">
      <c r="A62" s="10"/>
      <c r="B62" s="10"/>
      <c r="C62" s="10"/>
      <c r="D62" s="10"/>
      <c r="E62" s="10"/>
      <c r="F62" s="10"/>
      <c r="G62" s="10"/>
      <c r="H62" s="10"/>
      <c r="I62" s="10"/>
      <c r="J62" s="10"/>
      <c r="K62" s="5"/>
      <c r="L62" s="42"/>
      <c r="S62" s="39"/>
      <c r="T62" s="10"/>
    </row>
    <row r="63" spans="1:20" s="6" customFormat="1" x14ac:dyDescent="0.2">
      <c r="A63" s="10"/>
      <c r="B63" s="10"/>
      <c r="C63" s="10"/>
      <c r="D63" s="10"/>
      <c r="E63" s="10"/>
      <c r="F63" s="10"/>
      <c r="G63" s="10"/>
      <c r="H63" s="10"/>
      <c r="I63" s="10"/>
      <c r="J63" s="10"/>
      <c r="K63" s="5"/>
      <c r="L63" s="42"/>
      <c r="S63" s="39"/>
      <c r="T63" s="10"/>
    </row>
    <row r="64" spans="1:20" s="6" customFormat="1" x14ac:dyDescent="0.2">
      <c r="A64" s="10"/>
      <c r="B64" s="10"/>
      <c r="C64" s="10"/>
      <c r="D64" s="10"/>
      <c r="E64" s="10"/>
      <c r="F64" s="10"/>
      <c r="G64" s="10"/>
      <c r="H64" s="10"/>
      <c r="I64" s="10"/>
      <c r="J64" s="10"/>
      <c r="K64" s="5"/>
      <c r="L64" s="42"/>
      <c r="S64" s="39"/>
      <c r="T64" s="10"/>
    </row>
    <row r="65" spans="1:20" s="6" customFormat="1" x14ac:dyDescent="0.2">
      <c r="A65" s="10"/>
      <c r="B65" s="10"/>
      <c r="C65" s="10"/>
      <c r="D65" s="10"/>
      <c r="E65" s="10"/>
      <c r="F65" s="10"/>
      <c r="G65" s="10"/>
      <c r="H65" s="10"/>
      <c r="I65" s="10"/>
      <c r="J65" s="10"/>
      <c r="K65" s="5"/>
      <c r="L65" s="42"/>
      <c r="S65" s="39"/>
      <c r="T65" s="10"/>
    </row>
    <row r="66" spans="1:20" s="6" customFormat="1" x14ac:dyDescent="0.2">
      <c r="A66" s="10"/>
      <c r="B66" s="10"/>
      <c r="C66" s="10"/>
      <c r="D66" s="10"/>
      <c r="E66" s="10"/>
      <c r="F66" s="10"/>
      <c r="G66" s="10"/>
      <c r="H66" s="10"/>
      <c r="I66" s="10"/>
      <c r="J66" s="10"/>
      <c r="K66" s="5"/>
      <c r="L66" s="42"/>
      <c r="S66" s="39"/>
      <c r="T66" s="10"/>
    </row>
    <row r="67" spans="1:20" s="6" customFormat="1" x14ac:dyDescent="0.2">
      <c r="A67" s="10"/>
      <c r="B67" s="10"/>
      <c r="C67" s="10"/>
      <c r="D67" s="10"/>
      <c r="E67" s="10"/>
      <c r="F67" s="10"/>
      <c r="G67" s="10"/>
      <c r="H67" s="10"/>
      <c r="I67" s="10"/>
      <c r="J67" s="10"/>
      <c r="K67" s="5"/>
      <c r="L67" s="42"/>
      <c r="S67" s="39"/>
      <c r="T67" s="10"/>
    </row>
    <row r="68" spans="1:20" s="6" customFormat="1" x14ac:dyDescent="0.2">
      <c r="A68" s="10"/>
      <c r="B68" s="10"/>
      <c r="C68" s="10"/>
      <c r="D68" s="10"/>
      <c r="E68" s="10"/>
      <c r="F68" s="10"/>
      <c r="G68" s="10"/>
      <c r="H68" s="10"/>
      <c r="I68" s="10"/>
      <c r="J68" s="10"/>
      <c r="K68" s="5"/>
      <c r="L68" s="42"/>
      <c r="S68" s="39"/>
      <c r="T68" s="10"/>
    </row>
    <row r="69" spans="1:20" s="6" customFormat="1" x14ac:dyDescent="0.2">
      <c r="A69" s="10"/>
      <c r="B69" s="10"/>
      <c r="C69" s="10"/>
      <c r="D69" s="10"/>
      <c r="E69" s="10"/>
      <c r="F69" s="10"/>
      <c r="G69" s="10"/>
      <c r="H69" s="10"/>
      <c r="I69" s="10"/>
      <c r="J69" s="10"/>
      <c r="K69" s="5"/>
      <c r="L69" s="42"/>
      <c r="S69" s="39"/>
      <c r="T69" s="10"/>
    </row>
    <row r="70" spans="1:20" s="6" customFormat="1" x14ac:dyDescent="0.2">
      <c r="A70" s="10"/>
      <c r="B70" s="10"/>
      <c r="C70" s="10"/>
      <c r="D70" s="10"/>
      <c r="E70" s="10"/>
      <c r="F70" s="10"/>
      <c r="G70" s="10"/>
      <c r="H70" s="10"/>
      <c r="I70" s="10"/>
      <c r="J70" s="10"/>
      <c r="K70" s="5"/>
      <c r="L70" s="42"/>
      <c r="S70" s="39"/>
      <c r="T70" s="10"/>
    </row>
    <row r="71" spans="1:20" s="6" customFormat="1" x14ac:dyDescent="0.2">
      <c r="A71" s="10"/>
      <c r="B71" s="10"/>
      <c r="C71" s="10"/>
      <c r="D71" s="10"/>
      <c r="E71" s="10"/>
      <c r="F71" s="10"/>
      <c r="G71" s="10"/>
      <c r="H71" s="10"/>
      <c r="I71" s="10"/>
      <c r="J71" s="10"/>
      <c r="K71" s="5"/>
      <c r="L71" s="42"/>
      <c r="S71" s="39"/>
      <c r="T71" s="10"/>
    </row>
    <row r="72" spans="1:20" s="6" customFormat="1" x14ac:dyDescent="0.2">
      <c r="A72" s="10"/>
      <c r="B72" s="10"/>
      <c r="C72" s="10"/>
      <c r="D72" s="10"/>
      <c r="E72" s="10"/>
      <c r="F72" s="10"/>
      <c r="G72" s="10"/>
      <c r="H72" s="10"/>
      <c r="I72" s="10"/>
      <c r="J72" s="10"/>
      <c r="K72" s="5"/>
      <c r="L72" s="42"/>
      <c r="S72" s="39"/>
      <c r="T72" s="10"/>
    </row>
    <row r="73" spans="1:20" s="6" customFormat="1" x14ac:dyDescent="0.2">
      <c r="A73" s="10"/>
      <c r="B73" s="10"/>
      <c r="C73" s="10"/>
      <c r="D73" s="10"/>
      <c r="E73" s="10"/>
      <c r="F73" s="10"/>
      <c r="G73" s="10"/>
      <c r="H73" s="10"/>
      <c r="I73" s="10"/>
      <c r="J73" s="10"/>
      <c r="K73" s="5"/>
      <c r="L73" s="42"/>
      <c r="S73" s="39"/>
      <c r="T73" s="10"/>
    </row>
    <row r="74" spans="1:20" s="6" customFormat="1" x14ac:dyDescent="0.2">
      <c r="A74" s="10"/>
      <c r="B74" s="10"/>
      <c r="C74" s="10"/>
      <c r="D74" s="10"/>
      <c r="E74" s="10"/>
      <c r="F74" s="10"/>
      <c r="G74" s="10"/>
      <c r="H74" s="10"/>
      <c r="I74" s="10"/>
      <c r="J74" s="10"/>
      <c r="K74" s="5"/>
      <c r="L74" s="42"/>
      <c r="S74" s="39"/>
      <c r="T74" s="10"/>
    </row>
    <row r="75" spans="1:20" s="6" customFormat="1" x14ac:dyDescent="0.2">
      <c r="A75" s="10"/>
      <c r="B75" s="10"/>
      <c r="C75" s="10"/>
      <c r="D75" s="10"/>
      <c r="E75" s="10"/>
      <c r="F75" s="10"/>
      <c r="G75" s="10"/>
      <c r="H75" s="10"/>
      <c r="I75" s="10"/>
      <c r="J75" s="10"/>
      <c r="K75" s="5"/>
      <c r="L75" s="42"/>
      <c r="S75" s="39"/>
      <c r="T75" s="10"/>
    </row>
    <row r="76" spans="1:20" s="6" customFormat="1" x14ac:dyDescent="0.2">
      <c r="A76" s="10"/>
      <c r="B76" s="10"/>
      <c r="C76" s="10"/>
      <c r="D76" s="10"/>
      <c r="E76" s="10"/>
      <c r="F76" s="10"/>
      <c r="G76" s="10"/>
      <c r="H76" s="10"/>
      <c r="I76" s="10"/>
      <c r="J76" s="10"/>
      <c r="K76" s="5"/>
      <c r="L76" s="42"/>
      <c r="S76" s="39"/>
      <c r="T76" s="10"/>
    </row>
    <row r="77" spans="1:20" s="6" customFormat="1" x14ac:dyDescent="0.2">
      <c r="A77" s="10"/>
      <c r="B77" s="10"/>
      <c r="C77" s="10"/>
      <c r="D77" s="10"/>
      <c r="E77" s="10"/>
      <c r="F77" s="10"/>
      <c r="G77" s="10"/>
      <c r="H77" s="10"/>
      <c r="I77" s="10"/>
      <c r="J77" s="10"/>
      <c r="K77" s="5"/>
      <c r="L77" s="42"/>
      <c r="S77" s="39"/>
      <c r="T77" s="10"/>
    </row>
    <row r="78" spans="1:20" s="6" customFormat="1" x14ac:dyDescent="0.2">
      <c r="A78" s="10"/>
      <c r="B78" s="10"/>
      <c r="C78" s="10"/>
      <c r="D78" s="10"/>
      <c r="E78" s="10"/>
      <c r="F78" s="10"/>
      <c r="G78" s="10"/>
      <c r="H78" s="10"/>
      <c r="I78" s="10"/>
      <c r="J78" s="10"/>
      <c r="K78" s="5"/>
      <c r="L78" s="42"/>
      <c r="S78" s="39"/>
      <c r="T78" s="10"/>
    </row>
    <row r="79" spans="1:20" s="6" customFormat="1" x14ac:dyDescent="0.2">
      <c r="A79" s="10"/>
      <c r="B79" s="10"/>
      <c r="C79" s="10"/>
      <c r="D79" s="10"/>
      <c r="E79" s="10"/>
      <c r="F79" s="10"/>
      <c r="G79" s="10"/>
      <c r="H79" s="10"/>
      <c r="I79" s="10"/>
      <c r="J79" s="10"/>
      <c r="K79" s="5"/>
      <c r="L79" s="42"/>
      <c r="S79" s="39"/>
      <c r="T79" s="10"/>
    </row>
    <row r="80" spans="1:20" s="6" customFormat="1" x14ac:dyDescent="0.2">
      <c r="A80" s="10"/>
      <c r="B80" s="10"/>
      <c r="C80" s="10"/>
      <c r="D80" s="10"/>
      <c r="E80" s="10"/>
      <c r="F80" s="10"/>
      <c r="G80" s="10"/>
      <c r="H80" s="10"/>
      <c r="I80" s="10"/>
      <c r="J80" s="10"/>
      <c r="K80" s="5"/>
      <c r="L80" s="42"/>
      <c r="S80" s="39"/>
      <c r="T80" s="10"/>
    </row>
    <row r="81" spans="1:20" s="6" customFormat="1" x14ac:dyDescent="0.2">
      <c r="A81" s="10"/>
      <c r="B81" s="10"/>
      <c r="C81" s="10"/>
      <c r="D81" s="10"/>
      <c r="E81" s="10"/>
      <c r="F81" s="10"/>
      <c r="G81" s="10"/>
      <c r="H81" s="10"/>
      <c r="I81" s="10"/>
      <c r="J81" s="10"/>
      <c r="K81" s="5"/>
      <c r="L81" s="42"/>
      <c r="S81" s="39"/>
      <c r="T81" s="10"/>
    </row>
    <row r="82" spans="1:20" s="6" customFormat="1" x14ac:dyDescent="0.2">
      <c r="A82" s="10"/>
      <c r="B82" s="10"/>
      <c r="C82" s="10"/>
      <c r="D82" s="10"/>
      <c r="E82" s="10"/>
      <c r="F82" s="10"/>
      <c r="G82" s="10"/>
      <c r="H82" s="10"/>
      <c r="I82" s="10"/>
      <c r="J82" s="10"/>
      <c r="K82" s="5"/>
      <c r="L82" s="42"/>
      <c r="S82" s="39"/>
      <c r="T82" s="10"/>
    </row>
    <row r="83" spans="1:20" s="6" customFormat="1" x14ac:dyDescent="0.2">
      <c r="A83" s="10"/>
      <c r="B83" s="10"/>
      <c r="C83" s="10"/>
      <c r="D83" s="10"/>
      <c r="E83" s="10"/>
      <c r="F83" s="10"/>
      <c r="G83" s="10"/>
      <c r="H83" s="10"/>
      <c r="I83" s="10"/>
      <c r="J83" s="10"/>
      <c r="K83" s="5"/>
      <c r="L83" s="42"/>
      <c r="S83" s="39"/>
      <c r="T83" s="10"/>
    </row>
    <row r="84" spans="1:20" s="6" customFormat="1" x14ac:dyDescent="0.2">
      <c r="A84" s="10"/>
      <c r="B84" s="10"/>
      <c r="C84" s="10"/>
      <c r="D84" s="10"/>
      <c r="E84" s="10"/>
      <c r="F84" s="10"/>
      <c r="G84" s="10"/>
      <c r="H84" s="10"/>
      <c r="I84" s="10"/>
      <c r="J84" s="10"/>
      <c r="K84" s="5"/>
      <c r="L84" s="42"/>
      <c r="S84" s="39"/>
      <c r="T84" s="10"/>
    </row>
    <row r="85" spans="1:20" s="6" customFormat="1" x14ac:dyDescent="0.2">
      <c r="A85" s="10"/>
      <c r="B85" s="10"/>
      <c r="C85" s="10"/>
      <c r="D85" s="10"/>
      <c r="E85" s="10"/>
      <c r="F85" s="10"/>
      <c r="G85" s="10"/>
      <c r="H85" s="10"/>
      <c r="I85" s="10"/>
      <c r="J85" s="10"/>
      <c r="K85" s="5"/>
      <c r="L85" s="42"/>
      <c r="S85" s="39"/>
      <c r="T85" s="10"/>
    </row>
    <row r="86" spans="1:20" s="6" customFormat="1" x14ac:dyDescent="0.2">
      <c r="A86" s="10"/>
      <c r="B86" s="10"/>
      <c r="C86" s="10"/>
      <c r="D86" s="10"/>
      <c r="E86" s="10"/>
      <c r="F86" s="10"/>
      <c r="G86" s="10"/>
      <c r="H86" s="10"/>
      <c r="I86" s="10"/>
      <c r="J86" s="10"/>
      <c r="K86" s="5"/>
      <c r="L86" s="42"/>
      <c r="S86" s="39"/>
      <c r="T86" s="10"/>
    </row>
    <row r="87" spans="1:20" s="6" customFormat="1" x14ac:dyDescent="0.2">
      <c r="A87" s="10"/>
      <c r="B87" s="10"/>
      <c r="C87" s="10"/>
      <c r="D87" s="10"/>
      <c r="E87" s="10"/>
      <c r="F87" s="10"/>
      <c r="G87" s="10"/>
      <c r="H87" s="10"/>
      <c r="I87" s="10"/>
      <c r="J87" s="10"/>
      <c r="K87" s="5"/>
      <c r="L87" s="42"/>
      <c r="S87" s="39"/>
      <c r="T87" s="10"/>
    </row>
    <row r="88" spans="1:20" s="6" customFormat="1" x14ac:dyDescent="0.2">
      <c r="A88" s="10"/>
      <c r="B88" s="10"/>
      <c r="C88" s="10"/>
      <c r="D88" s="10"/>
      <c r="E88" s="10"/>
      <c r="F88" s="10"/>
      <c r="G88" s="10"/>
      <c r="H88" s="10"/>
      <c r="I88" s="10"/>
      <c r="J88" s="10"/>
      <c r="K88" s="5"/>
      <c r="L88" s="42"/>
      <c r="S88" s="39"/>
      <c r="T88" s="10"/>
    </row>
    <row r="89" spans="1:20" s="6" customFormat="1" x14ac:dyDescent="0.2">
      <c r="A89" s="10"/>
      <c r="B89" s="10"/>
      <c r="C89" s="10"/>
      <c r="D89" s="10"/>
      <c r="E89" s="10"/>
      <c r="F89" s="10"/>
      <c r="G89" s="10"/>
      <c r="H89" s="10"/>
      <c r="I89" s="10"/>
      <c r="J89" s="10"/>
      <c r="K89" s="5"/>
      <c r="L89" s="42"/>
      <c r="S89" s="39"/>
      <c r="T89" s="10"/>
    </row>
    <row r="90" spans="1:20" s="6" customFormat="1" x14ac:dyDescent="0.2">
      <c r="A90" s="10"/>
      <c r="B90" s="10"/>
      <c r="C90" s="10"/>
      <c r="D90" s="10"/>
      <c r="E90" s="10"/>
      <c r="F90" s="10"/>
      <c r="G90" s="10"/>
      <c r="H90" s="10"/>
      <c r="I90" s="10"/>
      <c r="J90" s="10"/>
      <c r="K90" s="5"/>
      <c r="L90" s="42"/>
      <c r="S90" s="39"/>
      <c r="T90" s="10"/>
    </row>
    <row r="91" spans="1:20" s="6" customFormat="1" x14ac:dyDescent="0.2">
      <c r="A91" s="10"/>
      <c r="B91" s="10"/>
      <c r="C91" s="10"/>
      <c r="D91" s="10"/>
      <c r="E91" s="10"/>
      <c r="F91" s="10"/>
      <c r="G91" s="10"/>
      <c r="H91" s="10"/>
      <c r="I91" s="10"/>
      <c r="J91" s="10"/>
      <c r="K91" s="5"/>
      <c r="L91" s="42"/>
      <c r="S91" s="39"/>
      <c r="T91" s="10"/>
    </row>
    <row r="92" spans="1:20" s="6" customFormat="1" x14ac:dyDescent="0.2">
      <c r="A92" s="10"/>
      <c r="B92" s="10"/>
      <c r="C92" s="10"/>
      <c r="D92" s="10"/>
      <c r="E92" s="10"/>
      <c r="F92" s="10"/>
      <c r="G92" s="10"/>
      <c r="H92" s="10"/>
      <c r="I92" s="10"/>
      <c r="J92" s="10"/>
      <c r="K92" s="5"/>
      <c r="L92" s="42"/>
      <c r="S92" s="39"/>
      <c r="T92" s="10"/>
    </row>
    <row r="93" spans="1:20" s="6" customFormat="1" x14ac:dyDescent="0.2">
      <c r="A93" s="10"/>
      <c r="B93" s="10"/>
      <c r="C93" s="10"/>
      <c r="D93" s="10"/>
      <c r="E93" s="10"/>
      <c r="F93" s="10"/>
      <c r="G93" s="10"/>
      <c r="H93" s="10"/>
      <c r="I93" s="10"/>
      <c r="J93" s="10"/>
      <c r="K93" s="5"/>
      <c r="L93" s="42"/>
      <c r="S93" s="39"/>
      <c r="T93" s="10"/>
    </row>
    <row r="94" spans="1:20" s="6" customFormat="1" x14ac:dyDescent="0.2">
      <c r="A94" s="10"/>
      <c r="B94" s="10"/>
      <c r="C94" s="10"/>
      <c r="D94" s="10"/>
      <c r="E94" s="10"/>
      <c r="F94" s="10"/>
      <c r="G94" s="10"/>
      <c r="H94" s="10"/>
      <c r="I94" s="10"/>
      <c r="J94" s="10"/>
      <c r="K94" s="5"/>
      <c r="L94" s="42"/>
      <c r="S94" s="39"/>
      <c r="T94" s="10"/>
    </row>
    <row r="95" spans="1:20" s="6" customFormat="1" x14ac:dyDescent="0.2">
      <c r="A95" s="10"/>
      <c r="B95" s="10"/>
      <c r="C95" s="10"/>
      <c r="D95" s="10"/>
      <c r="E95" s="10"/>
      <c r="F95" s="10"/>
      <c r="G95" s="10"/>
      <c r="H95" s="10"/>
      <c r="I95" s="10"/>
      <c r="J95" s="10"/>
      <c r="K95" s="5"/>
      <c r="L95" s="42"/>
      <c r="S95" s="39"/>
      <c r="T95" s="10"/>
    </row>
    <row r="96" spans="1:20" s="6" customFormat="1" x14ac:dyDescent="0.2">
      <c r="A96" s="10"/>
      <c r="B96" s="10"/>
      <c r="C96" s="10"/>
      <c r="D96" s="10"/>
      <c r="E96" s="10"/>
      <c r="F96" s="10"/>
      <c r="G96" s="10"/>
      <c r="H96" s="10"/>
      <c r="I96" s="10"/>
      <c r="J96" s="10"/>
      <c r="K96" s="5"/>
      <c r="L96" s="42"/>
      <c r="S96" s="39"/>
      <c r="T96" s="10"/>
    </row>
    <row r="97" spans="1:20" s="6" customFormat="1" x14ac:dyDescent="0.2">
      <c r="A97" s="10"/>
      <c r="B97" s="10"/>
      <c r="C97" s="10"/>
      <c r="D97" s="10"/>
      <c r="E97" s="10"/>
      <c r="F97" s="10"/>
      <c r="G97" s="10"/>
      <c r="H97" s="10"/>
      <c r="I97" s="10"/>
      <c r="J97" s="10"/>
      <c r="K97" s="5"/>
      <c r="L97" s="42"/>
      <c r="S97" s="39"/>
      <c r="T97" s="10"/>
    </row>
    <row r="98" spans="1:20" s="6" customFormat="1" x14ac:dyDescent="0.2">
      <c r="A98" s="10"/>
      <c r="B98" s="10"/>
      <c r="C98" s="10"/>
      <c r="D98" s="10"/>
      <c r="E98" s="10"/>
      <c r="F98" s="10"/>
      <c r="G98" s="10"/>
      <c r="H98" s="10"/>
      <c r="I98" s="10"/>
      <c r="J98" s="10"/>
      <c r="K98" s="5"/>
      <c r="L98" s="42"/>
      <c r="S98" s="39"/>
      <c r="T98" s="10"/>
    </row>
    <row r="99" spans="1:20" s="6" customFormat="1" x14ac:dyDescent="0.2">
      <c r="A99" s="10"/>
      <c r="B99" s="10"/>
      <c r="C99" s="10"/>
      <c r="D99" s="10"/>
      <c r="E99" s="10"/>
      <c r="F99" s="10"/>
      <c r="G99" s="10"/>
      <c r="H99" s="10"/>
      <c r="I99" s="10"/>
      <c r="J99" s="10"/>
      <c r="K99" s="5"/>
      <c r="L99" s="42"/>
      <c r="S99" s="39"/>
      <c r="T99" s="10"/>
    </row>
    <row r="100" spans="1:20" s="6" customFormat="1" x14ac:dyDescent="0.2">
      <c r="A100" s="10"/>
      <c r="B100" s="10"/>
      <c r="C100" s="10"/>
      <c r="D100" s="10"/>
      <c r="E100" s="10"/>
      <c r="F100" s="10"/>
      <c r="G100" s="10"/>
      <c r="H100" s="10"/>
      <c r="I100" s="10"/>
      <c r="J100" s="10"/>
      <c r="K100" s="5"/>
      <c r="L100" s="42"/>
      <c r="S100" s="39"/>
      <c r="T100" s="10"/>
    </row>
    <row r="101" spans="1:20" s="6" customFormat="1" x14ac:dyDescent="0.2">
      <c r="A101" s="10"/>
      <c r="B101" s="10"/>
      <c r="C101" s="10"/>
      <c r="D101" s="10"/>
      <c r="E101" s="10"/>
      <c r="F101" s="10"/>
      <c r="G101" s="10"/>
      <c r="H101" s="10"/>
      <c r="I101" s="10"/>
      <c r="J101" s="10"/>
      <c r="K101" s="5"/>
      <c r="L101" s="42"/>
      <c r="S101" s="39"/>
      <c r="T101" s="10"/>
    </row>
    <row r="102" spans="1:20" s="6" customFormat="1" x14ac:dyDescent="0.2">
      <c r="A102" s="10"/>
      <c r="B102" s="10"/>
      <c r="C102" s="10"/>
      <c r="D102" s="10"/>
      <c r="E102" s="10"/>
      <c r="F102" s="10"/>
      <c r="G102" s="10"/>
      <c r="H102" s="10"/>
      <c r="I102" s="10"/>
      <c r="J102" s="10"/>
      <c r="K102" s="5"/>
      <c r="L102" s="42"/>
      <c r="S102" s="39"/>
      <c r="T102" s="10"/>
    </row>
    <row r="103" spans="1:20" s="6" customFormat="1" x14ac:dyDescent="0.2">
      <c r="A103" s="10"/>
      <c r="B103" s="10"/>
      <c r="C103" s="10"/>
      <c r="D103" s="10"/>
      <c r="E103" s="10"/>
      <c r="F103" s="10"/>
      <c r="G103" s="10"/>
      <c r="H103" s="10"/>
      <c r="I103" s="10"/>
      <c r="J103" s="10"/>
      <c r="K103" s="5"/>
      <c r="L103" s="42"/>
      <c r="S103" s="39"/>
      <c r="T103" s="10"/>
    </row>
    <row r="104" spans="1:20" s="6" customFormat="1" x14ac:dyDescent="0.2">
      <c r="A104" s="10"/>
      <c r="B104" s="10"/>
      <c r="C104" s="10"/>
      <c r="D104" s="10"/>
      <c r="E104" s="10"/>
      <c r="F104" s="10"/>
      <c r="G104" s="10"/>
      <c r="H104" s="10"/>
      <c r="I104" s="10"/>
      <c r="J104" s="10"/>
      <c r="K104" s="5"/>
      <c r="L104" s="42"/>
      <c r="S104" s="39"/>
      <c r="T104" s="10"/>
    </row>
    <row r="105" spans="1:20" s="6" customFormat="1" x14ac:dyDescent="0.2">
      <c r="A105" s="10"/>
      <c r="B105" s="10"/>
      <c r="C105" s="10"/>
      <c r="D105" s="10"/>
      <c r="E105" s="10"/>
      <c r="F105" s="10"/>
      <c r="G105" s="10"/>
      <c r="H105" s="10"/>
      <c r="I105" s="10"/>
      <c r="J105" s="10"/>
      <c r="K105" s="5"/>
      <c r="L105" s="42"/>
      <c r="S105" s="39"/>
      <c r="T105" s="10"/>
    </row>
    <row r="106" spans="1:20" s="6" customFormat="1" x14ac:dyDescent="0.2">
      <c r="A106" s="10"/>
      <c r="B106" s="10"/>
      <c r="C106" s="10"/>
      <c r="D106" s="10"/>
      <c r="E106" s="10"/>
      <c r="F106" s="10"/>
      <c r="G106" s="10"/>
      <c r="H106" s="10"/>
      <c r="I106" s="10"/>
      <c r="J106" s="10"/>
      <c r="K106" s="5"/>
      <c r="L106" s="42"/>
      <c r="S106" s="39"/>
      <c r="T106" s="10"/>
    </row>
    <row r="107" spans="1:20" s="6" customFormat="1" x14ac:dyDescent="0.2">
      <c r="A107" s="10"/>
      <c r="B107" s="10"/>
      <c r="C107" s="10"/>
      <c r="D107" s="10"/>
      <c r="E107" s="10"/>
      <c r="F107" s="10"/>
      <c r="G107" s="10"/>
      <c r="H107" s="10"/>
      <c r="I107" s="10"/>
      <c r="J107" s="10"/>
      <c r="K107" s="5"/>
      <c r="L107" s="42"/>
      <c r="S107" s="39"/>
      <c r="T107" s="10"/>
    </row>
    <row r="108" spans="1:20" s="6" customFormat="1" x14ac:dyDescent="0.2">
      <c r="A108" s="10"/>
      <c r="B108" s="10"/>
      <c r="C108" s="10"/>
      <c r="D108" s="10"/>
      <c r="E108" s="10"/>
      <c r="F108" s="10"/>
      <c r="G108" s="10"/>
      <c r="H108" s="10"/>
      <c r="I108" s="10"/>
      <c r="J108" s="10"/>
      <c r="K108" s="5"/>
      <c r="L108" s="42"/>
      <c r="S108" s="39"/>
      <c r="T108" s="10"/>
    </row>
    <row r="109" spans="1:20" s="6" customFormat="1" x14ac:dyDescent="0.2">
      <c r="A109" s="10"/>
      <c r="B109" s="10"/>
      <c r="C109" s="10"/>
      <c r="D109" s="10"/>
      <c r="E109" s="10"/>
      <c r="F109" s="10"/>
      <c r="G109" s="10"/>
      <c r="H109" s="10"/>
      <c r="I109" s="10"/>
      <c r="J109" s="10"/>
      <c r="K109" s="5"/>
      <c r="L109" s="42"/>
      <c r="S109" s="39"/>
      <c r="T109" s="10"/>
    </row>
    <row r="110" spans="1:20" s="6" customFormat="1" x14ac:dyDescent="0.2">
      <c r="A110" s="10"/>
      <c r="B110" s="10"/>
      <c r="C110" s="10"/>
      <c r="D110" s="10"/>
      <c r="E110" s="10"/>
      <c r="F110" s="10"/>
      <c r="G110" s="10"/>
      <c r="H110" s="10"/>
      <c r="I110" s="10"/>
      <c r="J110" s="10"/>
      <c r="K110" s="5"/>
      <c r="L110" s="42"/>
      <c r="S110" s="39"/>
      <c r="T110" s="10"/>
    </row>
    <row r="111" spans="1:20" s="6" customFormat="1" x14ac:dyDescent="0.2">
      <c r="A111" s="10"/>
      <c r="B111" s="10"/>
      <c r="C111" s="10"/>
      <c r="D111" s="10"/>
      <c r="E111" s="10"/>
      <c r="F111" s="10"/>
      <c r="G111" s="10"/>
      <c r="H111" s="10"/>
      <c r="I111" s="10"/>
      <c r="J111" s="10"/>
      <c r="K111" s="5"/>
      <c r="L111" s="42"/>
      <c r="S111" s="39"/>
      <c r="T111" s="10"/>
    </row>
    <row r="112" spans="1:20" s="6" customFormat="1" x14ac:dyDescent="0.2">
      <c r="A112" s="10"/>
      <c r="B112" s="10"/>
      <c r="C112" s="10"/>
      <c r="D112" s="10"/>
      <c r="E112" s="10"/>
      <c r="F112" s="10"/>
      <c r="G112" s="10"/>
      <c r="H112" s="10"/>
      <c r="I112" s="10"/>
      <c r="J112" s="10"/>
      <c r="K112" s="5"/>
      <c r="L112" s="42"/>
      <c r="S112" s="39"/>
      <c r="T112" s="10"/>
    </row>
    <row r="113" spans="1:20" s="6" customFormat="1" x14ac:dyDescent="0.2">
      <c r="A113" s="10"/>
      <c r="B113" s="10"/>
      <c r="C113" s="10"/>
      <c r="D113" s="10"/>
      <c r="E113" s="10"/>
      <c r="F113" s="10"/>
      <c r="G113" s="10"/>
      <c r="H113" s="10"/>
      <c r="I113" s="10"/>
      <c r="J113" s="10"/>
      <c r="K113" s="5"/>
      <c r="L113" s="42"/>
      <c r="S113" s="39"/>
      <c r="T113" s="10"/>
    </row>
  </sheetData>
  <mergeCells count="18">
    <mergeCell ref="S6:S7"/>
    <mergeCell ref="H6:H7"/>
    <mergeCell ref="I6:I7"/>
    <mergeCell ref="J6:J7"/>
    <mergeCell ref="K6:K7"/>
    <mergeCell ref="L6:L7"/>
    <mergeCell ref="M6:M7"/>
    <mergeCell ref="F6:F7"/>
    <mergeCell ref="E6:E7"/>
    <mergeCell ref="A5:R5"/>
    <mergeCell ref="N6:N7"/>
    <mergeCell ref="O6:Q6"/>
    <mergeCell ref="R6:R7"/>
    <mergeCell ref="G6:G7"/>
    <mergeCell ref="A6:A7"/>
    <mergeCell ref="B6:B7"/>
    <mergeCell ref="C6:C7"/>
    <mergeCell ref="D6:D7"/>
  </mergeCells>
  <printOptions horizontalCentered="1"/>
  <pageMargins left="0.78740157480314965" right="0.78740157480314965" top="0.6692913385826772" bottom="0.86614173228346458" header="0.27559055118110237" footer="0.39370078740157483"/>
  <pageSetup paperSize="9" scale="51" firstPageNumber="142" fitToHeight="4" orientation="landscape" useFirstPageNumber="1" r:id="rId1"/>
  <headerFooter alignWithMargins="0">
    <oddFooter>&amp;L&amp;"Arial,Kurzíva"Zastupitelstvo Olomouckého kraje 18-12-2017
6. - Rozpočet Olomouckého kraje 2018 - návrh rozpočtu
Příloha č. 5c) Nové opravy a investice hrazené z rozpočtu na rok 2018&amp;R&amp;"Arial,Kurzíva"&amp;12Strana &amp;P (celkem 171)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112"/>
  <sheetViews>
    <sheetView showGridLines="0" view="pageBreakPreview" zoomScale="80" zoomScaleNormal="70" zoomScaleSheetLayoutView="80" workbookViewId="0">
      <pane ySplit="7" topLeftCell="A8" activePane="bottomLeft" state="frozenSplit"/>
      <selection activeCell="P27" sqref="P27"/>
      <selection pane="bottomLeft" activeCell="W10" sqref="W10"/>
    </sheetView>
  </sheetViews>
  <sheetFormatPr defaultColWidth="9.140625" defaultRowHeight="12.75" outlineLevelCol="1" x14ac:dyDescent="0.2"/>
  <cols>
    <col min="1" max="1" width="5.42578125" style="10" customWidth="1"/>
    <col min="2" max="2" width="5.7109375" style="10" hidden="1" customWidth="1"/>
    <col min="3" max="3" width="7.7109375" style="10" hidden="1" customWidth="1" outlineLevel="1"/>
    <col min="4" max="4" width="5.5703125" style="10" hidden="1" customWidth="1" outlineLevel="1"/>
    <col min="5" max="5" width="6.7109375" style="10" customWidth="1" outlineLevel="1"/>
    <col min="6" max="6" width="5.5703125" style="10" hidden="1" customWidth="1" outlineLevel="1"/>
    <col min="7" max="7" width="16" style="10" hidden="1" customWidth="1" outlineLevel="1"/>
    <col min="8" max="8" width="50.7109375" style="10" customWidth="1" collapsed="1"/>
    <col min="9" max="9" width="73.7109375" style="10" customWidth="1"/>
    <col min="10" max="10" width="7.140625" style="10" customWidth="1"/>
    <col min="11" max="11" width="14.7109375" style="5" customWidth="1"/>
    <col min="12" max="12" width="13.5703125" style="6" customWidth="1"/>
    <col min="13" max="13" width="13.7109375" style="6" customWidth="1"/>
    <col min="14" max="14" width="12.42578125" style="6" customWidth="1"/>
    <col min="15" max="15" width="14.85546875" style="6" customWidth="1"/>
    <col min="16" max="16" width="13.140625" style="6" customWidth="1"/>
    <col min="17" max="18" width="14.85546875" style="6" customWidth="1"/>
    <col min="19" max="19" width="20.5703125" style="39" hidden="1" customWidth="1"/>
    <col min="20" max="20" width="22.140625" style="10" customWidth="1"/>
    <col min="21" max="16384" width="9.140625" style="10"/>
  </cols>
  <sheetData>
    <row r="1" spans="1:20" ht="18" x14ac:dyDescent="0.25">
      <c r="A1" s="206" t="s">
        <v>606</v>
      </c>
      <c r="B1" s="206"/>
      <c r="C1" s="206"/>
      <c r="D1" s="206"/>
      <c r="E1" s="206"/>
      <c r="F1" s="206"/>
      <c r="G1" s="206"/>
      <c r="H1" s="206"/>
      <c r="I1" s="4"/>
      <c r="J1" s="2"/>
      <c r="M1" s="7"/>
      <c r="N1" s="7"/>
      <c r="P1" s="7"/>
      <c r="Q1" s="7"/>
      <c r="R1" s="7"/>
      <c r="S1" s="8"/>
      <c r="T1" s="9"/>
    </row>
    <row r="2" spans="1:20" ht="15.75" x14ac:dyDescent="0.25">
      <c r="A2" s="207" t="s">
        <v>591</v>
      </c>
      <c r="B2" s="207"/>
      <c r="C2" s="207"/>
      <c r="E2" s="207"/>
      <c r="F2" s="207"/>
      <c r="G2" s="207"/>
      <c r="H2" s="207" t="s">
        <v>97</v>
      </c>
      <c r="I2" s="208" t="s">
        <v>592</v>
      </c>
      <c r="J2" s="14"/>
      <c r="M2" s="15"/>
      <c r="N2" s="15"/>
      <c r="P2" s="15"/>
      <c r="Q2" s="15"/>
      <c r="R2" s="15"/>
      <c r="S2" s="16"/>
      <c r="T2" s="9"/>
    </row>
    <row r="3" spans="1:20" ht="15.75" x14ac:dyDescent="0.25">
      <c r="A3" s="207"/>
      <c r="B3" s="207"/>
      <c r="C3" s="207"/>
      <c r="E3" s="207"/>
      <c r="F3" s="207"/>
      <c r="G3" s="207"/>
      <c r="H3" s="207" t="s">
        <v>27</v>
      </c>
      <c r="I3" s="13"/>
      <c r="J3" s="14"/>
      <c r="M3" s="15"/>
      <c r="N3" s="15"/>
      <c r="P3" s="15"/>
      <c r="Q3" s="15"/>
      <c r="R3" s="15"/>
      <c r="S3" s="16"/>
      <c r="T3" s="9"/>
    </row>
    <row r="4" spans="1:20" ht="17.25" customHeight="1" x14ac:dyDescent="0.2">
      <c r="A4" s="11"/>
      <c r="B4" s="11"/>
      <c r="C4" s="11"/>
      <c r="D4" s="11"/>
      <c r="E4" s="11"/>
      <c r="F4" s="11"/>
      <c r="G4" s="11"/>
      <c r="H4" s="11"/>
      <c r="I4" s="17"/>
      <c r="J4" s="11"/>
      <c r="M4" s="15"/>
      <c r="N4" s="15"/>
      <c r="P4" s="15"/>
      <c r="Q4" s="15"/>
      <c r="R4" s="68" t="s">
        <v>36</v>
      </c>
      <c r="S4" s="16"/>
      <c r="T4" s="9"/>
    </row>
    <row r="5" spans="1:20" ht="25.5" customHeight="1" x14ac:dyDescent="0.2">
      <c r="A5" s="243" t="s">
        <v>244</v>
      </c>
      <c r="B5" s="244"/>
      <c r="C5" s="244"/>
      <c r="D5" s="244"/>
      <c r="E5" s="244"/>
      <c r="F5" s="244"/>
      <c r="G5" s="244"/>
      <c r="H5" s="244"/>
      <c r="I5" s="244"/>
      <c r="J5" s="244"/>
      <c r="K5" s="244"/>
      <c r="L5" s="244"/>
      <c r="M5" s="244"/>
      <c r="N5" s="244"/>
      <c r="O5" s="244"/>
      <c r="P5" s="244"/>
      <c r="Q5" s="244"/>
      <c r="R5" s="245"/>
      <c r="S5" s="219"/>
    </row>
    <row r="6" spans="1:20" ht="25.5" customHeight="1" x14ac:dyDescent="0.2">
      <c r="A6" s="251" t="s">
        <v>0</v>
      </c>
      <c r="B6" s="251" t="s">
        <v>1</v>
      </c>
      <c r="C6" s="242" t="s">
        <v>3</v>
      </c>
      <c r="D6" s="242" t="s">
        <v>4</v>
      </c>
      <c r="E6" s="242" t="s">
        <v>589</v>
      </c>
      <c r="F6" s="242" t="s">
        <v>5</v>
      </c>
      <c r="G6" s="242" t="s">
        <v>2</v>
      </c>
      <c r="H6" s="242" t="s">
        <v>6</v>
      </c>
      <c r="I6" s="249" t="s">
        <v>7</v>
      </c>
      <c r="J6" s="250" t="s">
        <v>8</v>
      </c>
      <c r="K6" s="249" t="s">
        <v>9</v>
      </c>
      <c r="L6" s="249" t="s">
        <v>10</v>
      </c>
      <c r="M6" s="249" t="s">
        <v>11</v>
      </c>
      <c r="N6" s="246" t="s">
        <v>16</v>
      </c>
      <c r="O6" s="247" t="s">
        <v>17</v>
      </c>
      <c r="P6" s="247"/>
      <c r="Q6" s="247"/>
      <c r="R6" s="246" t="s">
        <v>37</v>
      </c>
      <c r="S6" s="246" t="s">
        <v>13</v>
      </c>
    </row>
    <row r="7" spans="1:20" ht="58.7" customHeight="1" x14ac:dyDescent="0.2">
      <c r="A7" s="251"/>
      <c r="B7" s="251"/>
      <c r="C7" s="242"/>
      <c r="D7" s="242"/>
      <c r="E7" s="242"/>
      <c r="F7" s="242"/>
      <c r="G7" s="242"/>
      <c r="H7" s="242"/>
      <c r="I7" s="249"/>
      <c r="J7" s="250"/>
      <c r="K7" s="249"/>
      <c r="L7" s="249"/>
      <c r="M7" s="249"/>
      <c r="N7" s="246"/>
      <c r="O7" s="201" t="s">
        <v>14</v>
      </c>
      <c r="P7" s="201" t="s">
        <v>460</v>
      </c>
      <c r="Q7" s="201" t="s">
        <v>15</v>
      </c>
      <c r="R7" s="246"/>
      <c r="S7" s="246"/>
    </row>
    <row r="8" spans="1:20" s="22" customFormat="1" ht="25.5" customHeight="1" x14ac:dyDescent="0.3">
      <c r="A8" s="101" t="s">
        <v>38</v>
      </c>
      <c r="B8" s="102"/>
      <c r="C8" s="102"/>
      <c r="D8" s="102"/>
      <c r="E8" s="102"/>
      <c r="F8" s="102"/>
      <c r="G8" s="102"/>
      <c r="H8" s="102"/>
      <c r="I8" s="102"/>
      <c r="J8" s="102"/>
      <c r="K8" s="102"/>
      <c r="L8" s="20">
        <f>SUM(L9:L28)</f>
        <v>74030</v>
      </c>
      <c r="M8" s="20">
        <f t="shared" ref="M8:Q8" si="0">SUM(M9:M28)</f>
        <v>12108</v>
      </c>
      <c r="N8" s="20">
        <f t="shared" si="0"/>
        <v>0</v>
      </c>
      <c r="O8" s="20">
        <f t="shared" si="0"/>
        <v>13566</v>
      </c>
      <c r="P8" s="20">
        <f t="shared" si="0"/>
        <v>0</v>
      </c>
      <c r="Q8" s="20">
        <f t="shared" si="0"/>
        <v>13566</v>
      </c>
      <c r="R8" s="20">
        <f>SUM(R9:R28)</f>
        <v>60464</v>
      </c>
      <c r="S8" s="21"/>
    </row>
    <row r="9" spans="1:20" s="108" customFormat="1" ht="67.5" customHeight="1" x14ac:dyDescent="0.2">
      <c r="A9" s="23">
        <v>1</v>
      </c>
      <c r="B9" s="23" t="s">
        <v>46</v>
      </c>
      <c r="C9" s="23">
        <v>4357</v>
      </c>
      <c r="D9" s="23">
        <v>6121</v>
      </c>
      <c r="E9" s="23">
        <v>61</v>
      </c>
      <c r="F9" s="23">
        <v>11</v>
      </c>
      <c r="G9" s="152" t="s">
        <v>246</v>
      </c>
      <c r="H9" s="24" t="s">
        <v>249</v>
      </c>
      <c r="I9" s="25" t="s">
        <v>713</v>
      </c>
      <c r="J9" s="23"/>
      <c r="K9" s="23" t="s">
        <v>135</v>
      </c>
      <c r="L9" s="104">
        <v>652</v>
      </c>
      <c r="M9" s="105">
        <v>2018</v>
      </c>
      <c r="N9" s="106">
        <v>0</v>
      </c>
      <c r="O9" s="107">
        <f t="shared" ref="O9:O11" si="1">SUM(P9:Q9)</f>
        <v>652</v>
      </c>
      <c r="P9" s="82">
        <v>0</v>
      </c>
      <c r="Q9" s="82">
        <v>652</v>
      </c>
      <c r="R9" s="82">
        <v>0</v>
      </c>
      <c r="S9" s="30"/>
    </row>
    <row r="10" spans="1:20" s="108" customFormat="1" ht="67.5" customHeight="1" x14ac:dyDescent="0.2">
      <c r="A10" s="23">
        <v>2</v>
      </c>
      <c r="B10" s="23" t="s">
        <v>39</v>
      </c>
      <c r="C10" s="23">
        <v>4350</v>
      </c>
      <c r="D10" s="23">
        <v>6121</v>
      </c>
      <c r="E10" s="23">
        <v>61</v>
      </c>
      <c r="F10" s="23">
        <v>11</v>
      </c>
      <c r="G10" s="152" t="s">
        <v>246</v>
      </c>
      <c r="H10" s="24" t="s">
        <v>250</v>
      </c>
      <c r="I10" s="25" t="s">
        <v>247</v>
      </c>
      <c r="J10" s="23"/>
      <c r="K10" s="23" t="s">
        <v>135</v>
      </c>
      <c r="L10" s="104">
        <v>2236</v>
      </c>
      <c r="M10" s="153" t="s">
        <v>451</v>
      </c>
      <c r="N10" s="106">
        <v>0</v>
      </c>
      <c r="O10" s="107">
        <f t="shared" si="1"/>
        <v>250</v>
      </c>
      <c r="P10" s="82">
        <v>0</v>
      </c>
      <c r="Q10" s="82">
        <v>250</v>
      </c>
      <c r="R10" s="82">
        <f>L10-N10-O10</f>
        <v>1986</v>
      </c>
      <c r="S10" s="30"/>
    </row>
    <row r="11" spans="1:20" s="108" customFormat="1" ht="63" x14ac:dyDescent="0.2">
      <c r="A11" s="23">
        <v>3</v>
      </c>
      <c r="B11" s="23" t="s">
        <v>39</v>
      </c>
      <c r="C11" s="23">
        <v>4357</v>
      </c>
      <c r="D11" s="23">
        <v>6121</v>
      </c>
      <c r="E11" s="23">
        <v>61</v>
      </c>
      <c r="F11" s="23">
        <v>11</v>
      </c>
      <c r="G11" s="152" t="s">
        <v>246</v>
      </c>
      <c r="H11" s="24" t="s">
        <v>252</v>
      </c>
      <c r="I11" s="25" t="s">
        <v>714</v>
      </c>
      <c r="J11" s="23"/>
      <c r="K11" s="23" t="s">
        <v>135</v>
      </c>
      <c r="L11" s="104">
        <v>1650</v>
      </c>
      <c r="M11" s="153" t="s">
        <v>451</v>
      </c>
      <c r="N11" s="106">
        <v>0</v>
      </c>
      <c r="O11" s="107">
        <f t="shared" si="1"/>
        <v>100</v>
      </c>
      <c r="P11" s="82">
        <v>0</v>
      </c>
      <c r="Q11" s="82">
        <v>100</v>
      </c>
      <c r="R11" s="82">
        <f t="shared" ref="R11:R12" si="2">L11-N11-O11</f>
        <v>1550</v>
      </c>
      <c r="S11" s="130" t="s">
        <v>622</v>
      </c>
    </row>
    <row r="12" spans="1:20" s="108" customFormat="1" ht="67.5" customHeight="1" x14ac:dyDescent="0.2">
      <c r="A12" s="23">
        <v>4</v>
      </c>
      <c r="B12" s="23" t="s">
        <v>39</v>
      </c>
      <c r="C12" s="23">
        <v>4357</v>
      </c>
      <c r="D12" s="23">
        <v>6121</v>
      </c>
      <c r="E12" s="23">
        <v>61</v>
      </c>
      <c r="F12" s="23">
        <v>11</v>
      </c>
      <c r="G12" s="152" t="s">
        <v>246</v>
      </c>
      <c r="H12" s="24" t="s">
        <v>792</v>
      </c>
      <c r="I12" s="25" t="s">
        <v>715</v>
      </c>
      <c r="J12" s="23"/>
      <c r="K12" s="23" t="s">
        <v>135</v>
      </c>
      <c r="L12" s="104">
        <v>1980</v>
      </c>
      <c r="M12" s="152" t="s">
        <v>451</v>
      </c>
      <c r="N12" s="106">
        <v>0</v>
      </c>
      <c r="O12" s="107">
        <f>SUM(P12:Q12)</f>
        <v>250</v>
      </c>
      <c r="P12" s="82">
        <v>0</v>
      </c>
      <c r="Q12" s="82">
        <v>250</v>
      </c>
      <c r="R12" s="82">
        <f t="shared" si="2"/>
        <v>1730</v>
      </c>
      <c r="S12" s="30"/>
    </row>
    <row r="13" spans="1:20" s="108" customFormat="1" ht="63.75" x14ac:dyDescent="0.2">
      <c r="A13" s="23">
        <v>5</v>
      </c>
      <c r="B13" s="23" t="s">
        <v>44</v>
      </c>
      <c r="C13" s="23">
        <v>4357</v>
      </c>
      <c r="D13" s="23">
        <v>5171</v>
      </c>
      <c r="E13" s="23">
        <v>51</v>
      </c>
      <c r="F13" s="23">
        <v>11</v>
      </c>
      <c r="G13" s="152" t="s">
        <v>246</v>
      </c>
      <c r="H13" s="24" t="s">
        <v>793</v>
      </c>
      <c r="I13" s="25" t="s">
        <v>716</v>
      </c>
      <c r="J13" s="23"/>
      <c r="K13" s="23" t="s">
        <v>135</v>
      </c>
      <c r="L13" s="104">
        <v>800</v>
      </c>
      <c r="M13" s="105">
        <v>2018</v>
      </c>
      <c r="N13" s="106">
        <v>0</v>
      </c>
      <c r="O13" s="107">
        <f>SUM(P13:Q13)</f>
        <v>800</v>
      </c>
      <c r="P13" s="82">
        <v>0</v>
      </c>
      <c r="Q13" s="82">
        <v>800</v>
      </c>
      <c r="R13" s="82">
        <v>0</v>
      </c>
      <c r="S13" s="30"/>
    </row>
    <row r="14" spans="1:20" s="108" customFormat="1" ht="67.5" customHeight="1" x14ac:dyDescent="0.2">
      <c r="A14" s="23">
        <v>6</v>
      </c>
      <c r="B14" s="23" t="s">
        <v>44</v>
      </c>
      <c r="C14" s="23">
        <v>4357</v>
      </c>
      <c r="D14" s="23">
        <v>6121</v>
      </c>
      <c r="E14" s="23">
        <v>61</v>
      </c>
      <c r="F14" s="23">
        <v>11</v>
      </c>
      <c r="G14" s="152" t="s">
        <v>246</v>
      </c>
      <c r="H14" s="24" t="s">
        <v>794</v>
      </c>
      <c r="I14" s="25" t="s">
        <v>717</v>
      </c>
      <c r="J14" s="23"/>
      <c r="K14" s="23" t="s">
        <v>135</v>
      </c>
      <c r="L14" s="104">
        <v>1700</v>
      </c>
      <c r="M14" s="105">
        <v>2018</v>
      </c>
      <c r="N14" s="106">
        <v>0</v>
      </c>
      <c r="O14" s="107">
        <f>SUM(P14:Q14)</f>
        <v>1700</v>
      </c>
      <c r="P14" s="82">
        <v>0</v>
      </c>
      <c r="Q14" s="82">
        <v>1700</v>
      </c>
      <c r="R14" s="82">
        <v>0</v>
      </c>
      <c r="S14" s="30"/>
    </row>
    <row r="15" spans="1:20" s="108" customFormat="1" ht="67.5" customHeight="1" x14ac:dyDescent="0.2">
      <c r="A15" s="23">
        <v>7</v>
      </c>
      <c r="B15" s="23" t="s">
        <v>44</v>
      </c>
      <c r="C15" s="23"/>
      <c r="D15" s="23">
        <v>5171</v>
      </c>
      <c r="E15" s="23">
        <v>51</v>
      </c>
      <c r="F15" s="23">
        <v>11</v>
      </c>
      <c r="G15" s="152" t="s">
        <v>246</v>
      </c>
      <c r="H15" s="24" t="s">
        <v>255</v>
      </c>
      <c r="I15" s="25" t="s">
        <v>718</v>
      </c>
      <c r="J15" s="23"/>
      <c r="K15" s="23" t="s">
        <v>135</v>
      </c>
      <c r="L15" s="104">
        <v>1564</v>
      </c>
      <c r="M15" s="105">
        <v>2018</v>
      </c>
      <c r="N15" s="106">
        <v>0</v>
      </c>
      <c r="O15" s="107">
        <f>SUM(P15:Q15)</f>
        <v>1564</v>
      </c>
      <c r="P15" s="82">
        <v>0</v>
      </c>
      <c r="Q15" s="82">
        <v>1564</v>
      </c>
      <c r="R15" s="82">
        <v>0</v>
      </c>
      <c r="S15" s="30"/>
    </row>
    <row r="16" spans="1:20" s="108" customFormat="1" ht="67.5" customHeight="1" x14ac:dyDescent="0.2">
      <c r="A16" s="23">
        <v>8</v>
      </c>
      <c r="B16" s="23" t="s">
        <v>44</v>
      </c>
      <c r="C16" s="23">
        <v>4357</v>
      </c>
      <c r="D16" s="23">
        <v>6121</v>
      </c>
      <c r="E16" s="23">
        <v>61</v>
      </c>
      <c r="F16" s="23">
        <v>11</v>
      </c>
      <c r="G16" s="152" t="s">
        <v>246</v>
      </c>
      <c r="H16" s="24" t="s">
        <v>795</v>
      </c>
      <c r="I16" s="25" t="s">
        <v>258</v>
      </c>
      <c r="J16" s="23"/>
      <c r="K16" s="23" t="s">
        <v>135</v>
      </c>
      <c r="L16" s="104">
        <v>2500</v>
      </c>
      <c r="M16" s="105">
        <v>2018</v>
      </c>
      <c r="N16" s="106">
        <v>0</v>
      </c>
      <c r="O16" s="107">
        <f t="shared" ref="O16:O18" si="3">SUM(P16:Q16)</f>
        <v>2500</v>
      </c>
      <c r="P16" s="82">
        <v>0</v>
      </c>
      <c r="Q16" s="82">
        <v>2500</v>
      </c>
      <c r="R16" s="82">
        <v>0</v>
      </c>
      <c r="S16" s="30"/>
    </row>
    <row r="17" spans="1:20" s="108" customFormat="1" ht="67.5" customHeight="1" x14ac:dyDescent="0.2">
      <c r="A17" s="23">
        <v>9</v>
      </c>
      <c r="B17" s="23" t="s">
        <v>44</v>
      </c>
      <c r="C17" s="23">
        <v>4357</v>
      </c>
      <c r="D17" s="23">
        <v>5171</v>
      </c>
      <c r="E17" s="23">
        <v>51</v>
      </c>
      <c r="F17" s="23">
        <v>11</v>
      </c>
      <c r="G17" s="152" t="s">
        <v>246</v>
      </c>
      <c r="H17" s="24" t="s">
        <v>796</v>
      </c>
      <c r="I17" s="25" t="s">
        <v>687</v>
      </c>
      <c r="J17" s="23"/>
      <c r="K17" s="23" t="s">
        <v>135</v>
      </c>
      <c r="L17" s="104">
        <v>6200</v>
      </c>
      <c r="M17" s="153" t="s">
        <v>151</v>
      </c>
      <c r="N17" s="106">
        <v>0</v>
      </c>
      <c r="O17" s="107">
        <f>SUM(P17:Q17)</f>
        <v>350</v>
      </c>
      <c r="P17" s="82">
        <v>0</v>
      </c>
      <c r="Q17" s="82">
        <v>350</v>
      </c>
      <c r="R17" s="82">
        <f>L17-N17-O17</f>
        <v>5850</v>
      </c>
      <c r="S17" s="30"/>
    </row>
    <row r="18" spans="1:20" s="108" customFormat="1" ht="67.5" customHeight="1" x14ac:dyDescent="0.2">
      <c r="A18" s="23">
        <v>10</v>
      </c>
      <c r="B18" s="23" t="s">
        <v>44</v>
      </c>
      <c r="C18" s="23">
        <v>4357</v>
      </c>
      <c r="D18" s="23">
        <v>6121</v>
      </c>
      <c r="E18" s="23">
        <v>61</v>
      </c>
      <c r="F18" s="23">
        <v>11</v>
      </c>
      <c r="G18" s="152" t="s">
        <v>246</v>
      </c>
      <c r="H18" s="24" t="s">
        <v>259</v>
      </c>
      <c r="I18" s="25" t="s">
        <v>719</v>
      </c>
      <c r="J18" s="23"/>
      <c r="K18" s="23" t="s">
        <v>135</v>
      </c>
      <c r="L18" s="104">
        <v>1700</v>
      </c>
      <c r="M18" s="105">
        <v>2018</v>
      </c>
      <c r="N18" s="106">
        <v>0</v>
      </c>
      <c r="O18" s="107">
        <f t="shared" si="3"/>
        <v>1700</v>
      </c>
      <c r="P18" s="82">
        <v>0</v>
      </c>
      <c r="Q18" s="82">
        <v>1700</v>
      </c>
      <c r="R18" s="82">
        <v>0</v>
      </c>
      <c r="S18" s="30"/>
    </row>
    <row r="19" spans="1:20" s="108" customFormat="1" ht="67.5" customHeight="1" x14ac:dyDescent="0.2">
      <c r="A19" s="23">
        <v>11</v>
      </c>
      <c r="B19" s="23" t="s">
        <v>39</v>
      </c>
      <c r="C19" s="23">
        <v>4350</v>
      </c>
      <c r="D19" s="23">
        <v>5171</v>
      </c>
      <c r="E19" s="23">
        <v>51</v>
      </c>
      <c r="F19" s="23">
        <v>11</v>
      </c>
      <c r="G19" s="152" t="s">
        <v>246</v>
      </c>
      <c r="H19" s="24" t="s">
        <v>251</v>
      </c>
      <c r="I19" s="25" t="s">
        <v>248</v>
      </c>
      <c r="J19" s="23"/>
      <c r="K19" s="23" t="s">
        <v>135</v>
      </c>
      <c r="L19" s="104">
        <v>2250</v>
      </c>
      <c r="M19" s="153" t="s">
        <v>151</v>
      </c>
      <c r="N19" s="106">
        <v>0</v>
      </c>
      <c r="O19" s="107">
        <f>Q19+P19</f>
        <v>250</v>
      </c>
      <c r="P19" s="82">
        <v>0</v>
      </c>
      <c r="Q19" s="82">
        <v>250</v>
      </c>
      <c r="R19" s="82">
        <f>L19-O19</f>
        <v>2000</v>
      </c>
      <c r="S19" s="228" t="s">
        <v>621</v>
      </c>
    </row>
    <row r="20" spans="1:20" s="108" customFormat="1" ht="67.5" customHeight="1" x14ac:dyDescent="0.2">
      <c r="A20" s="23">
        <v>12</v>
      </c>
      <c r="B20" s="23" t="s">
        <v>53</v>
      </c>
      <c r="C20" s="23">
        <v>4350</v>
      </c>
      <c r="D20" s="23">
        <v>6121</v>
      </c>
      <c r="E20" s="23">
        <v>61</v>
      </c>
      <c r="F20" s="23">
        <v>11</v>
      </c>
      <c r="G20" s="152" t="s">
        <v>246</v>
      </c>
      <c r="H20" s="24" t="s">
        <v>797</v>
      </c>
      <c r="I20" s="25" t="s">
        <v>720</v>
      </c>
      <c r="J20" s="23"/>
      <c r="K20" s="23" t="s">
        <v>135</v>
      </c>
      <c r="L20" s="104">
        <v>7000</v>
      </c>
      <c r="M20" s="153" t="s">
        <v>151</v>
      </c>
      <c r="N20" s="106">
        <v>0</v>
      </c>
      <c r="O20" s="107">
        <f t="shared" ref="O20:O28" si="4">Q20+P20</f>
        <v>750</v>
      </c>
      <c r="P20" s="82">
        <v>0</v>
      </c>
      <c r="Q20" s="82">
        <v>750</v>
      </c>
      <c r="R20" s="82">
        <f t="shared" ref="R20:R28" si="5">L20-O20</f>
        <v>6250</v>
      </c>
      <c r="S20" s="228" t="s">
        <v>623</v>
      </c>
    </row>
    <row r="21" spans="1:20" s="108" customFormat="1" ht="67.5" customHeight="1" x14ac:dyDescent="0.2">
      <c r="A21" s="23">
        <v>13</v>
      </c>
      <c r="B21" s="23" t="s">
        <v>53</v>
      </c>
      <c r="C21" s="23">
        <v>4350</v>
      </c>
      <c r="D21" s="23">
        <v>6121</v>
      </c>
      <c r="E21" s="23">
        <v>61</v>
      </c>
      <c r="F21" s="23">
        <v>11</v>
      </c>
      <c r="G21" s="152" t="s">
        <v>246</v>
      </c>
      <c r="H21" s="24" t="s">
        <v>253</v>
      </c>
      <c r="I21" s="25" t="s">
        <v>721</v>
      </c>
      <c r="J21" s="23"/>
      <c r="K21" s="23" t="s">
        <v>135</v>
      </c>
      <c r="L21" s="104">
        <v>2500</v>
      </c>
      <c r="M21" s="153" t="s">
        <v>151</v>
      </c>
      <c r="N21" s="106">
        <v>0</v>
      </c>
      <c r="O21" s="107">
        <f t="shared" si="4"/>
        <v>300</v>
      </c>
      <c r="P21" s="82">
        <v>0</v>
      </c>
      <c r="Q21" s="82">
        <v>300</v>
      </c>
      <c r="R21" s="82">
        <f t="shared" si="5"/>
        <v>2200</v>
      </c>
      <c r="S21" s="228" t="s">
        <v>624</v>
      </c>
    </row>
    <row r="22" spans="1:20" s="108" customFormat="1" ht="31.5" x14ac:dyDescent="0.2">
      <c r="A22" s="23">
        <v>14</v>
      </c>
      <c r="B22" s="23" t="s">
        <v>44</v>
      </c>
      <c r="C22" s="23">
        <v>4357</v>
      </c>
      <c r="D22" s="23">
        <v>6121</v>
      </c>
      <c r="E22" s="23">
        <v>61</v>
      </c>
      <c r="F22" s="23">
        <v>11</v>
      </c>
      <c r="G22" s="152" t="s">
        <v>246</v>
      </c>
      <c r="H22" s="24" t="s">
        <v>254</v>
      </c>
      <c r="I22" s="25" t="s">
        <v>722</v>
      </c>
      <c r="J22" s="23"/>
      <c r="K22" s="23" t="s">
        <v>135</v>
      </c>
      <c r="L22" s="104">
        <v>2200</v>
      </c>
      <c r="M22" s="153" t="s">
        <v>151</v>
      </c>
      <c r="N22" s="106">
        <v>0</v>
      </c>
      <c r="O22" s="107">
        <f t="shared" si="4"/>
        <v>300</v>
      </c>
      <c r="P22" s="82">
        <v>0</v>
      </c>
      <c r="Q22" s="82">
        <v>300</v>
      </c>
      <c r="R22" s="82">
        <f t="shared" si="5"/>
        <v>1900</v>
      </c>
      <c r="S22" s="30"/>
    </row>
    <row r="23" spans="1:20" s="108" customFormat="1" ht="67.5" customHeight="1" x14ac:dyDescent="0.2">
      <c r="A23" s="23">
        <v>15</v>
      </c>
      <c r="B23" s="23" t="s">
        <v>44</v>
      </c>
      <c r="C23" s="23"/>
      <c r="D23" s="23">
        <v>6121</v>
      </c>
      <c r="E23" s="23">
        <v>61</v>
      </c>
      <c r="F23" s="23">
        <v>11</v>
      </c>
      <c r="G23" s="152" t="s">
        <v>246</v>
      </c>
      <c r="H23" s="24" t="s">
        <v>798</v>
      </c>
      <c r="I23" s="25" t="s">
        <v>803</v>
      </c>
      <c r="J23" s="23"/>
      <c r="K23" s="23" t="s">
        <v>135</v>
      </c>
      <c r="L23" s="104">
        <v>20000</v>
      </c>
      <c r="M23" s="153" t="s">
        <v>151</v>
      </c>
      <c r="N23" s="106">
        <v>0</v>
      </c>
      <c r="O23" s="107">
        <f t="shared" si="4"/>
        <v>450</v>
      </c>
      <c r="P23" s="82">
        <v>0</v>
      </c>
      <c r="Q23" s="82">
        <v>450</v>
      </c>
      <c r="R23" s="82">
        <f t="shared" si="5"/>
        <v>19550</v>
      </c>
      <c r="S23" s="228" t="s">
        <v>625</v>
      </c>
    </row>
    <row r="24" spans="1:20" s="108" customFormat="1" ht="67.5" customHeight="1" x14ac:dyDescent="0.2">
      <c r="A24" s="23">
        <v>16</v>
      </c>
      <c r="B24" s="23" t="s">
        <v>44</v>
      </c>
      <c r="C24" s="23"/>
      <c r="D24" s="23">
        <v>6121</v>
      </c>
      <c r="E24" s="23">
        <v>61</v>
      </c>
      <c r="F24" s="23">
        <v>11</v>
      </c>
      <c r="G24" s="152" t="s">
        <v>246</v>
      </c>
      <c r="H24" s="24" t="s">
        <v>799</v>
      </c>
      <c r="I24" s="25" t="s">
        <v>723</v>
      </c>
      <c r="J24" s="23"/>
      <c r="K24" s="23" t="s">
        <v>135</v>
      </c>
      <c r="L24" s="104">
        <v>2500</v>
      </c>
      <c r="M24" s="153" t="s">
        <v>151</v>
      </c>
      <c r="N24" s="106">
        <v>0</v>
      </c>
      <c r="O24" s="107">
        <f t="shared" si="4"/>
        <v>300</v>
      </c>
      <c r="P24" s="82">
        <v>0</v>
      </c>
      <c r="Q24" s="82">
        <v>300</v>
      </c>
      <c r="R24" s="82">
        <f t="shared" si="5"/>
        <v>2200</v>
      </c>
      <c r="S24" s="228" t="s">
        <v>624</v>
      </c>
    </row>
    <row r="25" spans="1:20" s="108" customFormat="1" ht="67.5" customHeight="1" x14ac:dyDescent="0.2">
      <c r="A25" s="23">
        <v>17</v>
      </c>
      <c r="B25" s="23" t="s">
        <v>44</v>
      </c>
      <c r="C25" s="23"/>
      <c r="D25" s="23">
        <v>6121</v>
      </c>
      <c r="E25" s="23">
        <v>61</v>
      </c>
      <c r="F25" s="23">
        <v>11</v>
      </c>
      <c r="G25" s="152" t="s">
        <v>246</v>
      </c>
      <c r="H25" s="24" t="s">
        <v>256</v>
      </c>
      <c r="I25" s="25" t="s">
        <v>724</v>
      </c>
      <c r="J25" s="23"/>
      <c r="K25" s="23" t="s">
        <v>135</v>
      </c>
      <c r="L25" s="104">
        <v>1000</v>
      </c>
      <c r="M25" s="153" t="s">
        <v>151</v>
      </c>
      <c r="N25" s="106">
        <v>0</v>
      </c>
      <c r="O25" s="107">
        <f t="shared" si="4"/>
        <v>150</v>
      </c>
      <c r="P25" s="82">
        <v>0</v>
      </c>
      <c r="Q25" s="82">
        <v>150</v>
      </c>
      <c r="R25" s="82">
        <f t="shared" si="5"/>
        <v>850</v>
      </c>
      <c r="S25" s="228" t="s">
        <v>627</v>
      </c>
    </row>
    <row r="26" spans="1:20" s="108" customFormat="1" ht="67.5" customHeight="1" x14ac:dyDescent="0.2">
      <c r="A26" s="23">
        <v>18</v>
      </c>
      <c r="B26" s="23" t="s">
        <v>44</v>
      </c>
      <c r="C26" s="23">
        <v>4357</v>
      </c>
      <c r="D26" s="23">
        <v>6121</v>
      </c>
      <c r="E26" s="23">
        <v>61</v>
      </c>
      <c r="F26" s="23">
        <v>11</v>
      </c>
      <c r="G26" s="152" t="s">
        <v>246</v>
      </c>
      <c r="H26" s="24" t="s">
        <v>800</v>
      </c>
      <c r="I26" s="25" t="s">
        <v>257</v>
      </c>
      <c r="J26" s="23"/>
      <c r="K26" s="23" t="s">
        <v>135</v>
      </c>
      <c r="L26" s="104">
        <v>2148</v>
      </c>
      <c r="M26" s="153" t="s">
        <v>151</v>
      </c>
      <c r="N26" s="106">
        <v>0</v>
      </c>
      <c r="O26" s="107">
        <f t="shared" si="4"/>
        <v>250</v>
      </c>
      <c r="P26" s="82">
        <v>0</v>
      </c>
      <c r="Q26" s="82">
        <v>250</v>
      </c>
      <c r="R26" s="82">
        <f t="shared" si="5"/>
        <v>1898</v>
      </c>
      <c r="S26" s="228" t="s">
        <v>628</v>
      </c>
    </row>
    <row r="27" spans="1:20" s="108" customFormat="1" ht="47.25" x14ac:dyDescent="0.2">
      <c r="A27" s="23">
        <v>19</v>
      </c>
      <c r="B27" s="23" t="s">
        <v>44</v>
      </c>
      <c r="C27" s="23">
        <v>4357</v>
      </c>
      <c r="D27" s="23">
        <v>5171</v>
      </c>
      <c r="E27" s="23">
        <v>51</v>
      </c>
      <c r="F27" s="23">
        <v>11</v>
      </c>
      <c r="G27" s="152" t="s">
        <v>246</v>
      </c>
      <c r="H27" s="24" t="s">
        <v>801</v>
      </c>
      <c r="I27" s="25" t="s">
        <v>725</v>
      </c>
      <c r="J27" s="23"/>
      <c r="K27" s="23" t="s">
        <v>135</v>
      </c>
      <c r="L27" s="104">
        <v>6850</v>
      </c>
      <c r="M27" s="153" t="s">
        <v>151</v>
      </c>
      <c r="N27" s="106">
        <v>0</v>
      </c>
      <c r="O27" s="107">
        <f t="shared" si="4"/>
        <v>350</v>
      </c>
      <c r="P27" s="82">
        <v>0</v>
      </c>
      <c r="Q27" s="82">
        <v>350</v>
      </c>
      <c r="R27" s="82">
        <f t="shared" si="5"/>
        <v>6500</v>
      </c>
      <c r="S27" s="30"/>
    </row>
    <row r="28" spans="1:20" s="108" customFormat="1" ht="67.5" customHeight="1" x14ac:dyDescent="0.2">
      <c r="A28" s="23">
        <v>20</v>
      </c>
      <c r="B28" s="23" t="s">
        <v>44</v>
      </c>
      <c r="C28" s="23">
        <v>4357</v>
      </c>
      <c r="D28" s="23">
        <v>6121</v>
      </c>
      <c r="E28" s="23">
        <v>61</v>
      </c>
      <c r="F28" s="23">
        <v>11</v>
      </c>
      <c r="G28" s="152" t="s">
        <v>246</v>
      </c>
      <c r="H28" s="24" t="s">
        <v>802</v>
      </c>
      <c r="I28" s="25" t="s">
        <v>726</v>
      </c>
      <c r="J28" s="23"/>
      <c r="K28" s="23" t="s">
        <v>135</v>
      </c>
      <c r="L28" s="104">
        <v>6600</v>
      </c>
      <c r="M28" s="153" t="s">
        <v>151</v>
      </c>
      <c r="N28" s="106">
        <v>0</v>
      </c>
      <c r="O28" s="107">
        <f t="shared" si="4"/>
        <v>600</v>
      </c>
      <c r="P28" s="82">
        <v>0</v>
      </c>
      <c r="Q28" s="82">
        <v>600</v>
      </c>
      <c r="R28" s="82">
        <f t="shared" si="5"/>
        <v>6000</v>
      </c>
      <c r="S28" s="30"/>
    </row>
    <row r="29" spans="1:20" ht="35.25" customHeight="1" x14ac:dyDescent="0.2">
      <c r="A29" s="109" t="s">
        <v>245</v>
      </c>
      <c r="B29" s="110"/>
      <c r="C29" s="110"/>
      <c r="D29" s="110"/>
      <c r="E29" s="110"/>
      <c r="F29" s="110"/>
      <c r="G29" s="110"/>
      <c r="H29" s="110"/>
      <c r="I29" s="110"/>
      <c r="J29" s="110"/>
      <c r="K29" s="110"/>
      <c r="L29" s="31">
        <f>+L8</f>
        <v>74030</v>
      </c>
      <c r="M29" s="31"/>
      <c r="N29" s="31">
        <f t="shared" ref="N29:R29" si="6">+N8</f>
        <v>0</v>
      </c>
      <c r="O29" s="31">
        <f t="shared" si="6"/>
        <v>13566</v>
      </c>
      <c r="P29" s="31">
        <f t="shared" si="6"/>
        <v>0</v>
      </c>
      <c r="Q29" s="31">
        <f t="shared" si="6"/>
        <v>13566</v>
      </c>
      <c r="R29" s="31">
        <f t="shared" si="6"/>
        <v>60464</v>
      </c>
      <c r="S29" s="33"/>
    </row>
    <row r="30" spans="1:20" s="6" customFormat="1" x14ac:dyDescent="0.2">
      <c r="A30" s="5"/>
      <c r="B30" s="5"/>
      <c r="C30" s="5"/>
      <c r="D30" s="5"/>
      <c r="E30" s="5"/>
      <c r="F30" s="5"/>
      <c r="G30" s="5"/>
      <c r="H30" s="34"/>
      <c r="I30" s="5"/>
      <c r="J30" s="35"/>
      <c r="K30" s="36"/>
      <c r="L30" s="37"/>
      <c r="M30" s="38"/>
      <c r="N30" s="38"/>
      <c r="S30" s="39"/>
      <c r="T30" s="10"/>
    </row>
    <row r="31" spans="1:20" s="6" customFormat="1" x14ac:dyDescent="0.2">
      <c r="A31" s="5"/>
      <c r="B31" s="5"/>
      <c r="C31" s="5"/>
      <c r="D31" s="5"/>
      <c r="E31" s="5"/>
      <c r="F31" s="5"/>
      <c r="G31" s="5"/>
      <c r="H31" s="5"/>
      <c r="I31" s="5"/>
      <c r="J31" s="40"/>
      <c r="K31" s="41"/>
      <c r="L31" s="42"/>
      <c r="S31" s="39"/>
      <c r="T31" s="10"/>
    </row>
    <row r="32" spans="1:20" s="6" customFormat="1" x14ac:dyDescent="0.2">
      <c r="A32" s="5"/>
      <c r="B32" s="5"/>
      <c r="C32" s="5"/>
      <c r="D32" s="5"/>
      <c r="E32" s="5"/>
      <c r="F32" s="5"/>
      <c r="G32" s="5"/>
      <c r="H32" s="5"/>
      <c r="I32" s="5"/>
      <c r="J32" s="40"/>
      <c r="K32" s="41"/>
      <c r="L32" s="42"/>
      <c r="S32" s="39"/>
      <c r="T32" s="10"/>
    </row>
    <row r="33" spans="1:20" s="6" customFormat="1" x14ac:dyDescent="0.2">
      <c r="A33" s="5"/>
      <c r="B33" s="5"/>
      <c r="C33" s="5"/>
      <c r="D33" s="5"/>
      <c r="E33" s="5"/>
      <c r="F33" s="5"/>
      <c r="G33" s="5"/>
      <c r="H33" s="5"/>
      <c r="I33" s="5"/>
      <c r="J33" s="10"/>
      <c r="K33" s="41"/>
      <c r="L33" s="42"/>
      <c r="S33" s="39"/>
      <c r="T33" s="10"/>
    </row>
    <row r="34" spans="1:20" s="6" customFormat="1" x14ac:dyDescent="0.2">
      <c r="A34" s="5"/>
      <c r="B34" s="5"/>
      <c r="C34" s="5"/>
      <c r="D34" s="5"/>
      <c r="E34" s="5"/>
      <c r="F34" s="5"/>
      <c r="G34" s="5"/>
      <c r="H34" s="5"/>
      <c r="I34" s="5"/>
      <c r="J34" s="10"/>
      <c r="K34" s="41"/>
      <c r="L34" s="42"/>
      <c r="S34" s="39"/>
      <c r="T34" s="10"/>
    </row>
    <row r="35" spans="1:20" s="6" customFormat="1" x14ac:dyDescent="0.2">
      <c r="A35" s="5"/>
      <c r="B35" s="5"/>
      <c r="C35" s="5"/>
      <c r="D35" s="5"/>
      <c r="E35" s="5"/>
      <c r="F35" s="5"/>
      <c r="G35" s="5"/>
      <c r="H35" s="5"/>
      <c r="I35" s="5"/>
      <c r="J35" s="10"/>
      <c r="K35" s="41"/>
      <c r="L35" s="42"/>
      <c r="S35" s="39"/>
      <c r="T35" s="10"/>
    </row>
    <row r="36" spans="1:20" s="6" customFormat="1" x14ac:dyDescent="0.2">
      <c r="A36" s="5"/>
      <c r="B36" s="5"/>
      <c r="C36" s="5"/>
      <c r="D36" s="5"/>
      <c r="E36" s="5"/>
      <c r="F36" s="5"/>
      <c r="G36" s="5"/>
      <c r="H36" s="5"/>
      <c r="I36" s="5"/>
      <c r="J36" s="10"/>
      <c r="K36" s="41"/>
      <c r="L36" s="42"/>
      <c r="S36" s="39"/>
      <c r="T36" s="10"/>
    </row>
    <row r="37" spans="1:20" s="6" customFormat="1" x14ac:dyDescent="0.2">
      <c r="A37" s="5"/>
      <c r="B37" s="5"/>
      <c r="C37" s="5"/>
      <c r="D37" s="5"/>
      <c r="E37" s="5"/>
      <c r="F37" s="5"/>
      <c r="G37" s="5"/>
      <c r="H37" s="5"/>
      <c r="I37" s="5"/>
      <c r="J37" s="10"/>
      <c r="K37" s="41"/>
      <c r="L37" s="42"/>
      <c r="S37" s="39"/>
      <c r="T37" s="10"/>
    </row>
    <row r="38" spans="1:20" s="6" customFormat="1" x14ac:dyDescent="0.2">
      <c r="A38" s="5"/>
      <c r="B38" s="5"/>
      <c r="C38" s="5"/>
      <c r="D38" s="5"/>
      <c r="E38" s="5"/>
      <c r="F38" s="5"/>
      <c r="G38" s="5"/>
      <c r="H38" s="5"/>
      <c r="I38" s="5"/>
      <c r="J38" s="10"/>
      <c r="K38" s="41"/>
      <c r="L38" s="42"/>
      <c r="S38" s="39"/>
      <c r="T38" s="10"/>
    </row>
    <row r="39" spans="1:20" s="6" customFormat="1" x14ac:dyDescent="0.2">
      <c r="A39" s="5"/>
      <c r="B39" s="5"/>
      <c r="C39" s="5"/>
      <c r="D39" s="5"/>
      <c r="E39" s="5"/>
      <c r="F39" s="5"/>
      <c r="G39" s="5"/>
      <c r="H39" s="5"/>
      <c r="I39" s="5"/>
      <c r="J39" s="10"/>
      <c r="K39" s="41"/>
      <c r="L39" s="42"/>
      <c r="S39" s="39"/>
      <c r="T39" s="10"/>
    </row>
    <row r="40" spans="1:20" s="6" customFormat="1" x14ac:dyDescent="0.2">
      <c r="A40" s="5"/>
      <c r="B40" s="5"/>
      <c r="C40" s="5"/>
      <c r="D40" s="5"/>
      <c r="E40" s="5"/>
      <c r="F40" s="5"/>
      <c r="G40" s="5"/>
      <c r="H40" s="5"/>
      <c r="I40" s="5"/>
      <c r="J40" s="10"/>
      <c r="K40" s="41"/>
      <c r="L40" s="42"/>
      <c r="S40" s="39"/>
      <c r="T40" s="10"/>
    </row>
    <row r="41" spans="1:20" s="6" customFormat="1" x14ac:dyDescent="0.2">
      <c r="A41" s="5"/>
      <c r="B41" s="5"/>
      <c r="C41" s="5"/>
      <c r="D41" s="5"/>
      <c r="E41" s="5"/>
      <c r="F41" s="5"/>
      <c r="G41" s="5"/>
      <c r="H41" s="5"/>
      <c r="I41" s="5"/>
      <c r="J41" s="10"/>
      <c r="K41" s="41"/>
      <c r="L41" s="42"/>
      <c r="S41" s="39"/>
      <c r="T41" s="10"/>
    </row>
    <row r="42" spans="1:20" s="6" customFormat="1" x14ac:dyDescent="0.2">
      <c r="A42" s="5"/>
      <c r="B42" s="5"/>
      <c r="C42" s="5"/>
      <c r="D42" s="5"/>
      <c r="E42" s="5"/>
      <c r="F42" s="5"/>
      <c r="G42" s="5"/>
      <c r="H42" s="5"/>
      <c r="I42" s="5"/>
      <c r="J42" s="10"/>
      <c r="K42" s="41"/>
      <c r="L42" s="42"/>
      <c r="S42" s="39"/>
      <c r="T42" s="10"/>
    </row>
    <row r="43" spans="1:20" s="6" customFormat="1" x14ac:dyDescent="0.2">
      <c r="A43" s="5"/>
      <c r="B43" s="5"/>
      <c r="C43" s="5"/>
      <c r="D43" s="5"/>
      <c r="E43" s="5"/>
      <c r="F43" s="5"/>
      <c r="G43" s="5"/>
      <c r="H43" s="5"/>
      <c r="I43" s="5"/>
      <c r="J43" s="10"/>
      <c r="K43" s="41"/>
      <c r="L43" s="42"/>
      <c r="S43" s="39"/>
      <c r="T43" s="10"/>
    </row>
    <row r="44" spans="1:20" s="6" customFormat="1" x14ac:dyDescent="0.2">
      <c r="A44" s="5"/>
      <c r="B44" s="5"/>
      <c r="C44" s="5"/>
      <c r="D44" s="5"/>
      <c r="E44" s="5"/>
      <c r="F44" s="5"/>
      <c r="G44" s="5"/>
      <c r="H44" s="5"/>
      <c r="I44" s="5"/>
      <c r="J44" s="10"/>
      <c r="K44" s="41"/>
      <c r="L44" s="42"/>
      <c r="S44" s="39"/>
      <c r="T44" s="10"/>
    </row>
    <row r="45" spans="1:20" s="6" customFormat="1" x14ac:dyDescent="0.2">
      <c r="A45" s="5"/>
      <c r="B45" s="5"/>
      <c r="C45" s="5"/>
      <c r="D45" s="5"/>
      <c r="E45" s="5"/>
      <c r="F45" s="5"/>
      <c r="G45" s="5"/>
      <c r="H45" s="5"/>
      <c r="I45" s="5"/>
      <c r="J45" s="10"/>
      <c r="K45" s="41"/>
      <c r="L45" s="42"/>
      <c r="S45" s="39"/>
      <c r="T45" s="10"/>
    </row>
    <row r="46" spans="1:20" s="6" customFormat="1" x14ac:dyDescent="0.2">
      <c r="A46" s="5"/>
      <c r="B46" s="5"/>
      <c r="C46" s="5"/>
      <c r="D46" s="5"/>
      <c r="E46" s="5"/>
      <c r="F46" s="5"/>
      <c r="G46" s="5"/>
      <c r="H46" s="5"/>
      <c r="I46" s="5"/>
      <c r="J46" s="10"/>
      <c r="K46" s="41"/>
      <c r="L46" s="42"/>
      <c r="S46" s="39"/>
      <c r="T46" s="10"/>
    </row>
    <row r="47" spans="1:20" s="6" customFormat="1" x14ac:dyDescent="0.2">
      <c r="A47" s="5"/>
      <c r="B47" s="5"/>
      <c r="C47" s="5"/>
      <c r="D47" s="5"/>
      <c r="E47" s="5"/>
      <c r="F47" s="5"/>
      <c r="G47" s="5"/>
      <c r="H47" s="5"/>
      <c r="I47" s="5"/>
      <c r="J47" s="10"/>
      <c r="K47" s="41"/>
      <c r="L47" s="42"/>
      <c r="S47" s="39"/>
      <c r="T47" s="10"/>
    </row>
    <row r="48" spans="1:20" s="6" customFormat="1" x14ac:dyDescent="0.2">
      <c r="A48" s="5"/>
      <c r="B48" s="5"/>
      <c r="C48" s="5"/>
      <c r="D48" s="5"/>
      <c r="E48" s="5"/>
      <c r="F48" s="5"/>
      <c r="G48" s="5"/>
      <c r="H48" s="5"/>
      <c r="I48" s="5"/>
      <c r="J48" s="10"/>
      <c r="K48" s="41"/>
      <c r="L48" s="42"/>
      <c r="S48" s="39"/>
      <c r="T48" s="10"/>
    </row>
    <row r="49" spans="1:20" s="6" customFormat="1" x14ac:dyDescent="0.2">
      <c r="A49" s="5"/>
      <c r="B49" s="5"/>
      <c r="C49" s="5"/>
      <c r="D49" s="5"/>
      <c r="E49" s="5"/>
      <c r="F49" s="5"/>
      <c r="G49" s="5"/>
      <c r="H49" s="5"/>
      <c r="I49" s="5"/>
      <c r="J49" s="10"/>
      <c r="K49" s="41"/>
      <c r="L49" s="42"/>
      <c r="S49" s="39"/>
      <c r="T49" s="10"/>
    </row>
    <row r="50" spans="1:20" s="6" customFormat="1" x14ac:dyDescent="0.2">
      <c r="A50" s="5"/>
      <c r="B50" s="5"/>
      <c r="C50" s="5"/>
      <c r="D50" s="5"/>
      <c r="E50" s="5"/>
      <c r="F50" s="5"/>
      <c r="G50" s="5"/>
      <c r="H50" s="5"/>
      <c r="I50" s="5"/>
      <c r="J50" s="10"/>
      <c r="K50" s="5"/>
      <c r="L50" s="42"/>
      <c r="S50" s="39"/>
      <c r="T50" s="10"/>
    </row>
    <row r="51" spans="1:20" s="6" customFormat="1" x14ac:dyDescent="0.2">
      <c r="A51" s="5"/>
      <c r="B51" s="5"/>
      <c r="C51" s="5"/>
      <c r="D51" s="5"/>
      <c r="E51" s="5"/>
      <c r="F51" s="5"/>
      <c r="G51" s="5"/>
      <c r="H51" s="5"/>
      <c r="I51" s="5"/>
      <c r="J51" s="10"/>
      <c r="K51" s="5"/>
      <c r="L51" s="42"/>
      <c r="S51" s="39"/>
      <c r="T51" s="10"/>
    </row>
    <row r="52" spans="1:20" s="6" customFormat="1" x14ac:dyDescent="0.2">
      <c r="A52" s="5"/>
      <c r="B52" s="5"/>
      <c r="C52" s="5"/>
      <c r="D52" s="5"/>
      <c r="E52" s="5"/>
      <c r="F52" s="5"/>
      <c r="G52" s="5"/>
      <c r="H52" s="5"/>
      <c r="I52" s="5"/>
      <c r="J52" s="10"/>
      <c r="K52" s="5"/>
      <c r="L52" s="42"/>
      <c r="S52" s="39"/>
      <c r="T52" s="10"/>
    </row>
    <row r="53" spans="1:20" s="6" customFormat="1" x14ac:dyDescent="0.2">
      <c r="A53" s="5"/>
      <c r="B53" s="5"/>
      <c r="C53" s="5"/>
      <c r="D53" s="5"/>
      <c r="E53" s="5"/>
      <c r="F53" s="5"/>
      <c r="G53" s="5"/>
      <c r="H53" s="5"/>
      <c r="I53" s="5"/>
      <c r="J53" s="10"/>
      <c r="K53" s="5"/>
      <c r="L53" s="42"/>
      <c r="S53" s="39"/>
      <c r="T53" s="10"/>
    </row>
    <row r="54" spans="1:20" s="6" customFormat="1" x14ac:dyDescent="0.2">
      <c r="A54" s="5"/>
      <c r="B54" s="5"/>
      <c r="C54" s="5"/>
      <c r="D54" s="5"/>
      <c r="E54" s="5"/>
      <c r="F54" s="5"/>
      <c r="G54" s="5"/>
      <c r="H54" s="5"/>
      <c r="I54" s="5"/>
      <c r="J54" s="10"/>
      <c r="K54" s="5"/>
      <c r="L54" s="42"/>
      <c r="S54" s="39"/>
      <c r="T54" s="10"/>
    </row>
    <row r="55" spans="1:20" s="6" customFormat="1" x14ac:dyDescent="0.2">
      <c r="A55" s="5"/>
      <c r="B55" s="5"/>
      <c r="C55" s="5"/>
      <c r="D55" s="5"/>
      <c r="E55" s="5"/>
      <c r="F55" s="5"/>
      <c r="G55" s="5"/>
      <c r="H55" s="5"/>
      <c r="I55" s="5"/>
      <c r="J55" s="10"/>
      <c r="K55" s="5"/>
      <c r="L55" s="42"/>
      <c r="S55" s="39"/>
      <c r="T55" s="10"/>
    </row>
    <row r="56" spans="1:20" s="6" customFormat="1" x14ac:dyDescent="0.2">
      <c r="A56" s="5"/>
      <c r="B56" s="5"/>
      <c r="C56" s="5"/>
      <c r="D56" s="5"/>
      <c r="E56" s="5"/>
      <c r="F56" s="5"/>
      <c r="G56" s="5"/>
      <c r="H56" s="5"/>
      <c r="I56" s="5"/>
      <c r="J56" s="10"/>
      <c r="K56" s="5"/>
      <c r="L56" s="42"/>
      <c r="S56" s="39"/>
      <c r="T56" s="10"/>
    </row>
    <row r="57" spans="1:20" s="6" customFormat="1" x14ac:dyDescent="0.2">
      <c r="A57" s="5"/>
      <c r="B57" s="5"/>
      <c r="C57" s="5"/>
      <c r="D57" s="5"/>
      <c r="E57" s="5"/>
      <c r="F57" s="5"/>
      <c r="G57" s="5"/>
      <c r="H57" s="5"/>
      <c r="I57" s="5"/>
      <c r="J57" s="10"/>
      <c r="K57" s="5"/>
      <c r="L57" s="42"/>
      <c r="S57" s="39"/>
      <c r="T57" s="10"/>
    </row>
    <row r="58" spans="1:20" s="6" customFormat="1" x14ac:dyDescent="0.2">
      <c r="A58" s="5"/>
      <c r="B58" s="5"/>
      <c r="C58" s="5"/>
      <c r="D58" s="5"/>
      <c r="E58" s="5"/>
      <c r="F58" s="5"/>
      <c r="G58" s="5"/>
      <c r="H58" s="5"/>
      <c r="I58" s="5"/>
      <c r="J58" s="10"/>
      <c r="K58" s="5"/>
      <c r="L58" s="42"/>
      <c r="S58" s="39"/>
      <c r="T58" s="10"/>
    </row>
    <row r="59" spans="1:20" s="6" customFormat="1" x14ac:dyDescent="0.2">
      <c r="A59" s="5"/>
      <c r="B59" s="5"/>
      <c r="C59" s="5"/>
      <c r="D59" s="5"/>
      <c r="E59" s="5"/>
      <c r="F59" s="5"/>
      <c r="G59" s="5"/>
      <c r="H59" s="5"/>
      <c r="I59" s="5"/>
      <c r="J59" s="10"/>
      <c r="K59" s="5"/>
      <c r="L59" s="42"/>
      <c r="S59" s="39"/>
      <c r="T59" s="10"/>
    </row>
    <row r="60" spans="1:20" s="6" customFormat="1" x14ac:dyDescent="0.2">
      <c r="A60" s="5"/>
      <c r="B60" s="5"/>
      <c r="C60" s="5"/>
      <c r="D60" s="5"/>
      <c r="E60" s="5"/>
      <c r="F60" s="5"/>
      <c r="G60" s="5"/>
      <c r="H60" s="5"/>
      <c r="I60" s="5"/>
      <c r="J60" s="10"/>
      <c r="K60" s="5"/>
      <c r="L60" s="42"/>
      <c r="S60" s="39"/>
      <c r="T60" s="10"/>
    </row>
    <row r="61" spans="1:20" s="6" customFormat="1" x14ac:dyDescent="0.2">
      <c r="A61" s="10"/>
      <c r="B61" s="10"/>
      <c r="C61" s="10"/>
      <c r="D61" s="10"/>
      <c r="E61" s="10"/>
      <c r="F61" s="10"/>
      <c r="G61" s="10"/>
      <c r="H61" s="10"/>
      <c r="I61" s="10"/>
      <c r="J61" s="10"/>
      <c r="K61" s="5"/>
      <c r="L61" s="42"/>
      <c r="S61" s="39"/>
      <c r="T61" s="10"/>
    </row>
    <row r="62" spans="1:20" s="6" customFormat="1" x14ac:dyDescent="0.2">
      <c r="A62" s="10"/>
      <c r="B62" s="10"/>
      <c r="C62" s="10"/>
      <c r="D62" s="10"/>
      <c r="E62" s="10"/>
      <c r="F62" s="10"/>
      <c r="G62" s="10"/>
      <c r="H62" s="10"/>
      <c r="I62" s="10"/>
      <c r="J62" s="10"/>
      <c r="K62" s="5"/>
      <c r="L62" s="42"/>
      <c r="S62" s="39"/>
      <c r="T62" s="10"/>
    </row>
    <row r="63" spans="1:20" s="6" customFormat="1" x14ac:dyDescent="0.2">
      <c r="A63" s="10"/>
      <c r="B63" s="10"/>
      <c r="C63" s="10"/>
      <c r="D63" s="10"/>
      <c r="E63" s="10"/>
      <c r="F63" s="10"/>
      <c r="G63" s="10"/>
      <c r="H63" s="10"/>
      <c r="I63" s="10"/>
      <c r="J63" s="10"/>
      <c r="K63" s="5"/>
      <c r="L63" s="42"/>
      <c r="S63" s="39"/>
      <c r="T63" s="10"/>
    </row>
    <row r="64" spans="1:20" s="6" customFormat="1" x14ac:dyDescent="0.2">
      <c r="A64" s="10"/>
      <c r="B64" s="10"/>
      <c r="C64" s="10"/>
      <c r="D64" s="10"/>
      <c r="E64" s="10"/>
      <c r="F64" s="10"/>
      <c r="G64" s="10"/>
      <c r="H64" s="10"/>
      <c r="I64" s="10"/>
      <c r="J64" s="10"/>
      <c r="K64" s="5"/>
      <c r="L64" s="42"/>
      <c r="S64" s="39"/>
      <c r="T64" s="10"/>
    </row>
    <row r="65" spans="1:20" s="6" customFormat="1" x14ac:dyDescent="0.2">
      <c r="A65" s="10"/>
      <c r="B65" s="10"/>
      <c r="C65" s="10"/>
      <c r="D65" s="10"/>
      <c r="E65" s="10"/>
      <c r="F65" s="10"/>
      <c r="G65" s="10"/>
      <c r="H65" s="10"/>
      <c r="I65" s="10"/>
      <c r="J65" s="10"/>
      <c r="K65" s="5"/>
      <c r="L65" s="42"/>
      <c r="S65" s="39"/>
      <c r="T65" s="10"/>
    </row>
    <row r="66" spans="1:20" s="6" customFormat="1" x14ac:dyDescent="0.2">
      <c r="A66" s="10"/>
      <c r="B66" s="10"/>
      <c r="C66" s="10"/>
      <c r="D66" s="10"/>
      <c r="E66" s="10"/>
      <c r="F66" s="10"/>
      <c r="G66" s="10"/>
      <c r="H66" s="10"/>
      <c r="I66" s="10"/>
      <c r="J66" s="10"/>
      <c r="K66" s="5"/>
      <c r="L66" s="42"/>
      <c r="S66" s="39"/>
      <c r="T66" s="10"/>
    </row>
    <row r="67" spans="1:20" s="6" customFormat="1" x14ac:dyDescent="0.2">
      <c r="A67" s="10"/>
      <c r="B67" s="10"/>
      <c r="C67" s="10"/>
      <c r="D67" s="10"/>
      <c r="E67" s="10"/>
      <c r="F67" s="10"/>
      <c r="G67" s="10"/>
      <c r="H67" s="10"/>
      <c r="I67" s="10"/>
      <c r="J67" s="10"/>
      <c r="K67" s="5"/>
      <c r="L67" s="42"/>
      <c r="S67" s="39"/>
      <c r="T67" s="10"/>
    </row>
    <row r="68" spans="1:20" s="6" customFormat="1" x14ac:dyDescent="0.2">
      <c r="A68" s="10"/>
      <c r="B68" s="10"/>
      <c r="C68" s="10"/>
      <c r="D68" s="10"/>
      <c r="E68" s="10"/>
      <c r="F68" s="10"/>
      <c r="G68" s="10"/>
      <c r="H68" s="10"/>
      <c r="I68" s="10"/>
      <c r="J68" s="10"/>
      <c r="K68" s="5"/>
      <c r="L68" s="42"/>
      <c r="S68" s="39"/>
      <c r="T68" s="10"/>
    </row>
    <row r="69" spans="1:20" s="6" customFormat="1" x14ac:dyDescent="0.2">
      <c r="A69" s="10"/>
      <c r="B69" s="10"/>
      <c r="C69" s="10"/>
      <c r="D69" s="10"/>
      <c r="E69" s="10"/>
      <c r="F69" s="10"/>
      <c r="G69" s="10"/>
      <c r="H69" s="10"/>
      <c r="I69" s="10"/>
      <c r="J69" s="10"/>
      <c r="K69" s="5"/>
      <c r="L69" s="42"/>
      <c r="S69" s="39"/>
      <c r="T69" s="10"/>
    </row>
    <row r="70" spans="1:20" s="6" customFormat="1" x14ac:dyDescent="0.2">
      <c r="A70" s="10"/>
      <c r="B70" s="10"/>
      <c r="C70" s="10"/>
      <c r="D70" s="10"/>
      <c r="E70" s="10"/>
      <c r="F70" s="10"/>
      <c r="G70" s="10"/>
      <c r="H70" s="10"/>
      <c r="I70" s="10"/>
      <c r="J70" s="10"/>
      <c r="K70" s="5"/>
      <c r="L70" s="42"/>
      <c r="S70" s="39"/>
      <c r="T70" s="10"/>
    </row>
    <row r="71" spans="1:20" s="6" customFormat="1" x14ac:dyDescent="0.2">
      <c r="A71" s="10"/>
      <c r="B71" s="10"/>
      <c r="C71" s="10"/>
      <c r="D71" s="10"/>
      <c r="E71" s="10"/>
      <c r="F71" s="10"/>
      <c r="G71" s="10"/>
      <c r="H71" s="10"/>
      <c r="I71" s="10"/>
      <c r="J71" s="10"/>
      <c r="K71" s="5"/>
      <c r="L71" s="42"/>
      <c r="S71" s="39"/>
      <c r="T71" s="10"/>
    </row>
    <row r="72" spans="1:20" s="6" customFormat="1" x14ac:dyDescent="0.2">
      <c r="A72" s="10"/>
      <c r="B72" s="10"/>
      <c r="C72" s="10"/>
      <c r="D72" s="10"/>
      <c r="E72" s="10"/>
      <c r="F72" s="10"/>
      <c r="G72" s="10"/>
      <c r="H72" s="10"/>
      <c r="I72" s="10"/>
      <c r="J72" s="10"/>
      <c r="K72" s="5"/>
      <c r="L72" s="42"/>
      <c r="S72" s="39"/>
      <c r="T72" s="10"/>
    </row>
    <row r="73" spans="1:20" s="6" customFormat="1" x14ac:dyDescent="0.2">
      <c r="A73" s="10"/>
      <c r="B73" s="10"/>
      <c r="C73" s="10"/>
      <c r="D73" s="10"/>
      <c r="E73" s="10"/>
      <c r="F73" s="10"/>
      <c r="G73" s="10"/>
      <c r="H73" s="10"/>
      <c r="I73" s="10"/>
      <c r="J73" s="10"/>
      <c r="K73" s="5"/>
      <c r="L73" s="42"/>
      <c r="S73" s="39"/>
      <c r="T73" s="10"/>
    </row>
    <row r="74" spans="1:20" s="6" customFormat="1" x14ac:dyDescent="0.2">
      <c r="A74" s="10"/>
      <c r="B74" s="10"/>
      <c r="C74" s="10"/>
      <c r="D74" s="10"/>
      <c r="E74" s="10"/>
      <c r="F74" s="10"/>
      <c r="G74" s="10"/>
      <c r="H74" s="10"/>
      <c r="I74" s="10"/>
      <c r="J74" s="10"/>
      <c r="K74" s="5"/>
      <c r="L74" s="42"/>
      <c r="S74" s="39"/>
      <c r="T74" s="10"/>
    </row>
    <row r="75" spans="1:20" s="6" customFormat="1" x14ac:dyDescent="0.2">
      <c r="A75" s="10"/>
      <c r="B75" s="10"/>
      <c r="C75" s="10"/>
      <c r="D75" s="10"/>
      <c r="E75" s="10"/>
      <c r="F75" s="10"/>
      <c r="G75" s="10"/>
      <c r="H75" s="10"/>
      <c r="I75" s="10"/>
      <c r="J75" s="10"/>
      <c r="K75" s="5"/>
      <c r="L75" s="42"/>
      <c r="S75" s="39"/>
      <c r="T75" s="10"/>
    </row>
    <row r="76" spans="1:20" s="6" customFormat="1" x14ac:dyDescent="0.2">
      <c r="A76" s="10"/>
      <c r="B76" s="10"/>
      <c r="C76" s="10"/>
      <c r="D76" s="10"/>
      <c r="E76" s="10"/>
      <c r="F76" s="10"/>
      <c r="G76" s="10"/>
      <c r="H76" s="10"/>
      <c r="I76" s="10"/>
      <c r="J76" s="10"/>
      <c r="K76" s="5"/>
      <c r="L76" s="42"/>
      <c r="S76" s="39"/>
      <c r="T76" s="10"/>
    </row>
    <row r="77" spans="1:20" s="6" customFormat="1" x14ac:dyDescent="0.2">
      <c r="A77" s="10"/>
      <c r="B77" s="10"/>
      <c r="C77" s="10"/>
      <c r="D77" s="10"/>
      <c r="E77" s="10"/>
      <c r="F77" s="10"/>
      <c r="G77" s="10"/>
      <c r="H77" s="10"/>
      <c r="I77" s="10"/>
      <c r="J77" s="10"/>
      <c r="K77" s="5"/>
      <c r="L77" s="42"/>
      <c r="S77" s="39"/>
      <c r="T77" s="10"/>
    </row>
    <row r="78" spans="1:20" s="6" customFormat="1" x14ac:dyDescent="0.2">
      <c r="A78" s="10"/>
      <c r="B78" s="10"/>
      <c r="C78" s="10"/>
      <c r="D78" s="10"/>
      <c r="E78" s="10"/>
      <c r="F78" s="10"/>
      <c r="G78" s="10"/>
      <c r="H78" s="10"/>
      <c r="I78" s="10"/>
      <c r="J78" s="10"/>
      <c r="K78" s="5"/>
      <c r="L78" s="42"/>
      <c r="S78" s="39"/>
      <c r="T78" s="10"/>
    </row>
    <row r="79" spans="1:20" s="6" customFormat="1" x14ac:dyDescent="0.2">
      <c r="A79" s="10"/>
      <c r="B79" s="10"/>
      <c r="C79" s="10"/>
      <c r="D79" s="10"/>
      <c r="E79" s="10"/>
      <c r="F79" s="10"/>
      <c r="G79" s="10"/>
      <c r="H79" s="10"/>
      <c r="I79" s="10"/>
      <c r="J79" s="10"/>
      <c r="K79" s="5"/>
      <c r="L79" s="42"/>
      <c r="S79" s="39"/>
      <c r="T79" s="10"/>
    </row>
    <row r="80" spans="1:20" s="6" customFormat="1" x14ac:dyDescent="0.2">
      <c r="A80" s="10"/>
      <c r="B80" s="10"/>
      <c r="C80" s="10"/>
      <c r="D80" s="10"/>
      <c r="E80" s="10"/>
      <c r="F80" s="10"/>
      <c r="G80" s="10"/>
      <c r="H80" s="10"/>
      <c r="I80" s="10"/>
      <c r="J80" s="10"/>
      <c r="K80" s="5"/>
      <c r="L80" s="42"/>
      <c r="S80" s="39"/>
      <c r="T80" s="10"/>
    </row>
    <row r="81" spans="1:20" s="6" customFormat="1" x14ac:dyDescent="0.2">
      <c r="A81" s="10"/>
      <c r="B81" s="10"/>
      <c r="C81" s="10"/>
      <c r="D81" s="10"/>
      <c r="E81" s="10"/>
      <c r="F81" s="10"/>
      <c r="G81" s="10"/>
      <c r="H81" s="10"/>
      <c r="I81" s="10"/>
      <c r="J81" s="10"/>
      <c r="K81" s="5"/>
      <c r="L81" s="42"/>
      <c r="S81" s="39"/>
      <c r="T81" s="10"/>
    </row>
    <row r="82" spans="1:20" s="6" customFormat="1" x14ac:dyDescent="0.2">
      <c r="A82" s="10"/>
      <c r="B82" s="10"/>
      <c r="C82" s="10"/>
      <c r="D82" s="10"/>
      <c r="E82" s="10"/>
      <c r="F82" s="10"/>
      <c r="G82" s="10"/>
      <c r="H82" s="10"/>
      <c r="I82" s="10"/>
      <c r="J82" s="10"/>
      <c r="K82" s="5"/>
      <c r="L82" s="42"/>
      <c r="S82" s="39"/>
      <c r="T82" s="10"/>
    </row>
    <row r="83" spans="1:20" s="6" customFormat="1" x14ac:dyDescent="0.2">
      <c r="A83" s="10"/>
      <c r="B83" s="10"/>
      <c r="C83" s="10"/>
      <c r="D83" s="10"/>
      <c r="E83" s="10"/>
      <c r="F83" s="10"/>
      <c r="G83" s="10"/>
      <c r="H83" s="10"/>
      <c r="I83" s="10"/>
      <c r="J83" s="10"/>
      <c r="K83" s="5"/>
      <c r="L83" s="42"/>
      <c r="S83" s="39"/>
      <c r="T83" s="10"/>
    </row>
    <row r="84" spans="1:20" s="6" customFormat="1" x14ac:dyDescent="0.2">
      <c r="A84" s="10"/>
      <c r="B84" s="10"/>
      <c r="C84" s="10"/>
      <c r="D84" s="10"/>
      <c r="E84" s="10"/>
      <c r="F84" s="10"/>
      <c r="G84" s="10"/>
      <c r="H84" s="10"/>
      <c r="I84" s="10"/>
      <c r="J84" s="10"/>
      <c r="K84" s="5"/>
      <c r="L84" s="42"/>
      <c r="S84" s="39"/>
      <c r="T84" s="10"/>
    </row>
    <row r="85" spans="1:20" s="6" customFormat="1" x14ac:dyDescent="0.2">
      <c r="A85" s="10"/>
      <c r="B85" s="10"/>
      <c r="C85" s="10"/>
      <c r="D85" s="10"/>
      <c r="E85" s="10"/>
      <c r="F85" s="10"/>
      <c r="G85" s="10"/>
      <c r="H85" s="10"/>
      <c r="I85" s="10"/>
      <c r="J85" s="10"/>
      <c r="K85" s="5"/>
      <c r="L85" s="42"/>
      <c r="S85" s="39"/>
      <c r="T85" s="10"/>
    </row>
    <row r="86" spans="1:20" s="6" customFormat="1" x14ac:dyDescent="0.2">
      <c r="A86" s="10"/>
      <c r="B86" s="10"/>
      <c r="C86" s="10"/>
      <c r="D86" s="10"/>
      <c r="E86" s="10"/>
      <c r="F86" s="10"/>
      <c r="G86" s="10"/>
      <c r="H86" s="10"/>
      <c r="I86" s="10"/>
      <c r="J86" s="10"/>
      <c r="K86" s="5"/>
      <c r="L86" s="42"/>
      <c r="S86" s="39"/>
      <c r="T86" s="10"/>
    </row>
    <row r="87" spans="1:20" s="6" customFormat="1" x14ac:dyDescent="0.2">
      <c r="A87" s="10"/>
      <c r="B87" s="10"/>
      <c r="C87" s="10"/>
      <c r="D87" s="10"/>
      <c r="E87" s="10"/>
      <c r="F87" s="10"/>
      <c r="G87" s="10"/>
      <c r="H87" s="10"/>
      <c r="I87" s="10"/>
      <c r="J87" s="10"/>
      <c r="K87" s="5"/>
      <c r="L87" s="42"/>
      <c r="S87" s="39"/>
      <c r="T87" s="10"/>
    </row>
    <row r="88" spans="1:20" s="6" customFormat="1" x14ac:dyDescent="0.2">
      <c r="A88" s="10"/>
      <c r="B88" s="10"/>
      <c r="C88" s="10"/>
      <c r="D88" s="10"/>
      <c r="E88" s="10"/>
      <c r="F88" s="10"/>
      <c r="G88" s="10"/>
      <c r="H88" s="10"/>
      <c r="I88" s="10"/>
      <c r="J88" s="10"/>
      <c r="K88" s="5"/>
      <c r="L88" s="42"/>
      <c r="S88" s="39"/>
      <c r="T88" s="10"/>
    </row>
    <row r="89" spans="1:20" s="6" customFormat="1" x14ac:dyDescent="0.2">
      <c r="A89" s="10"/>
      <c r="B89" s="10"/>
      <c r="C89" s="10"/>
      <c r="D89" s="10"/>
      <c r="E89" s="10"/>
      <c r="F89" s="10"/>
      <c r="G89" s="10"/>
      <c r="H89" s="10"/>
      <c r="I89" s="10"/>
      <c r="J89" s="10"/>
      <c r="K89" s="5"/>
      <c r="L89" s="42"/>
      <c r="S89" s="39"/>
      <c r="T89" s="10"/>
    </row>
    <row r="90" spans="1:20" s="6" customFormat="1" x14ac:dyDescent="0.2">
      <c r="A90" s="10"/>
      <c r="B90" s="10"/>
      <c r="C90" s="10"/>
      <c r="D90" s="10"/>
      <c r="E90" s="10"/>
      <c r="F90" s="10"/>
      <c r="G90" s="10"/>
      <c r="H90" s="10"/>
      <c r="I90" s="10"/>
      <c r="J90" s="10"/>
      <c r="K90" s="5"/>
      <c r="L90" s="42"/>
      <c r="S90" s="39"/>
      <c r="T90" s="10"/>
    </row>
    <row r="91" spans="1:20" s="6" customFormat="1" x14ac:dyDescent="0.2">
      <c r="A91" s="10"/>
      <c r="B91" s="10"/>
      <c r="C91" s="10"/>
      <c r="D91" s="10"/>
      <c r="E91" s="10"/>
      <c r="F91" s="10"/>
      <c r="G91" s="10"/>
      <c r="H91" s="10"/>
      <c r="I91" s="10"/>
      <c r="J91" s="10"/>
      <c r="K91" s="5"/>
      <c r="L91" s="42"/>
      <c r="S91" s="39"/>
      <c r="T91" s="10"/>
    </row>
    <row r="92" spans="1:20" s="6" customFormat="1" x14ac:dyDescent="0.2">
      <c r="A92" s="10"/>
      <c r="B92" s="10"/>
      <c r="C92" s="10"/>
      <c r="D92" s="10"/>
      <c r="E92" s="10"/>
      <c r="F92" s="10"/>
      <c r="G92" s="10"/>
      <c r="H92" s="10"/>
      <c r="I92" s="10"/>
      <c r="J92" s="10"/>
      <c r="K92" s="5"/>
      <c r="L92" s="42"/>
      <c r="S92" s="39"/>
      <c r="T92" s="10"/>
    </row>
    <row r="93" spans="1:20" s="6" customFormat="1" x14ac:dyDescent="0.2">
      <c r="A93" s="10"/>
      <c r="B93" s="10"/>
      <c r="C93" s="10"/>
      <c r="D93" s="10"/>
      <c r="E93" s="10"/>
      <c r="F93" s="10"/>
      <c r="G93" s="10"/>
      <c r="H93" s="10"/>
      <c r="I93" s="10"/>
      <c r="J93" s="10"/>
      <c r="K93" s="5"/>
      <c r="L93" s="42"/>
      <c r="S93" s="39"/>
      <c r="T93" s="10"/>
    </row>
    <row r="94" spans="1:20" s="6" customFormat="1" x14ac:dyDescent="0.2">
      <c r="A94" s="10"/>
      <c r="B94" s="10"/>
      <c r="C94" s="10"/>
      <c r="D94" s="10"/>
      <c r="E94" s="10"/>
      <c r="F94" s="10"/>
      <c r="G94" s="10"/>
      <c r="H94" s="10"/>
      <c r="I94" s="10"/>
      <c r="J94" s="10"/>
      <c r="K94" s="5"/>
      <c r="L94" s="42"/>
      <c r="S94" s="39"/>
      <c r="T94" s="10"/>
    </row>
    <row r="95" spans="1:20" s="6" customFormat="1" x14ac:dyDescent="0.2">
      <c r="A95" s="10"/>
      <c r="B95" s="10"/>
      <c r="C95" s="10"/>
      <c r="D95" s="10"/>
      <c r="E95" s="10"/>
      <c r="F95" s="10"/>
      <c r="G95" s="10"/>
      <c r="H95" s="10"/>
      <c r="I95" s="10"/>
      <c r="J95" s="10"/>
      <c r="K95" s="5"/>
      <c r="L95" s="42"/>
      <c r="S95" s="39"/>
      <c r="T95" s="10"/>
    </row>
    <row r="96" spans="1:20" s="6" customFormat="1" x14ac:dyDescent="0.2">
      <c r="A96" s="10"/>
      <c r="B96" s="10"/>
      <c r="C96" s="10"/>
      <c r="D96" s="10"/>
      <c r="E96" s="10"/>
      <c r="F96" s="10"/>
      <c r="G96" s="10"/>
      <c r="H96" s="10"/>
      <c r="I96" s="10"/>
      <c r="J96" s="10"/>
      <c r="K96" s="5"/>
      <c r="L96" s="42"/>
      <c r="S96" s="39"/>
      <c r="T96" s="10"/>
    </row>
    <row r="97" spans="1:20" s="6" customFormat="1" x14ac:dyDescent="0.2">
      <c r="A97" s="10"/>
      <c r="B97" s="10"/>
      <c r="C97" s="10"/>
      <c r="D97" s="10"/>
      <c r="E97" s="10"/>
      <c r="F97" s="10"/>
      <c r="G97" s="10"/>
      <c r="H97" s="10"/>
      <c r="I97" s="10"/>
      <c r="J97" s="10"/>
      <c r="K97" s="5"/>
      <c r="L97" s="42"/>
      <c r="S97" s="39"/>
      <c r="T97" s="10"/>
    </row>
    <row r="98" spans="1:20" s="6" customFormat="1" x14ac:dyDescent="0.2">
      <c r="A98" s="10"/>
      <c r="B98" s="10"/>
      <c r="C98" s="10"/>
      <c r="D98" s="10"/>
      <c r="E98" s="10"/>
      <c r="F98" s="10"/>
      <c r="G98" s="10"/>
      <c r="H98" s="10"/>
      <c r="I98" s="10"/>
      <c r="J98" s="10"/>
      <c r="K98" s="5"/>
      <c r="L98" s="42"/>
      <c r="S98" s="39"/>
      <c r="T98" s="10"/>
    </row>
    <row r="99" spans="1:20" s="6" customFormat="1" x14ac:dyDescent="0.2">
      <c r="A99" s="10"/>
      <c r="B99" s="10"/>
      <c r="C99" s="10"/>
      <c r="D99" s="10"/>
      <c r="E99" s="10"/>
      <c r="F99" s="10"/>
      <c r="G99" s="10"/>
      <c r="H99" s="10"/>
      <c r="I99" s="10"/>
      <c r="J99" s="10"/>
      <c r="K99" s="5"/>
      <c r="L99" s="42"/>
      <c r="S99" s="39"/>
      <c r="T99" s="10"/>
    </row>
    <row r="100" spans="1:20" s="6" customFormat="1" x14ac:dyDescent="0.2">
      <c r="A100" s="10"/>
      <c r="B100" s="10"/>
      <c r="C100" s="10"/>
      <c r="D100" s="10"/>
      <c r="E100" s="10"/>
      <c r="F100" s="10"/>
      <c r="G100" s="10"/>
      <c r="H100" s="10"/>
      <c r="I100" s="10"/>
      <c r="J100" s="10"/>
      <c r="K100" s="5"/>
      <c r="L100" s="42"/>
      <c r="S100" s="39"/>
      <c r="T100" s="10"/>
    </row>
    <row r="101" spans="1:20" s="6" customFormat="1" x14ac:dyDescent="0.2">
      <c r="A101" s="10"/>
      <c r="B101" s="10"/>
      <c r="C101" s="10"/>
      <c r="D101" s="10"/>
      <c r="E101" s="10"/>
      <c r="F101" s="10"/>
      <c r="G101" s="10"/>
      <c r="H101" s="10"/>
      <c r="I101" s="10"/>
      <c r="J101" s="10"/>
      <c r="K101" s="5"/>
      <c r="L101" s="42"/>
      <c r="S101" s="39"/>
      <c r="T101" s="10"/>
    </row>
    <row r="102" spans="1:20" s="6" customFormat="1" x14ac:dyDescent="0.2">
      <c r="A102" s="10"/>
      <c r="B102" s="10"/>
      <c r="C102" s="10"/>
      <c r="D102" s="10"/>
      <c r="E102" s="10"/>
      <c r="F102" s="10"/>
      <c r="G102" s="10"/>
      <c r="H102" s="10"/>
      <c r="I102" s="10"/>
      <c r="J102" s="10"/>
      <c r="K102" s="5"/>
      <c r="L102" s="42"/>
      <c r="S102" s="39"/>
      <c r="T102" s="10"/>
    </row>
    <row r="103" spans="1:20" s="6" customFormat="1" x14ac:dyDescent="0.2">
      <c r="A103" s="10"/>
      <c r="B103" s="10"/>
      <c r="C103" s="10"/>
      <c r="D103" s="10"/>
      <c r="E103" s="10"/>
      <c r="F103" s="10"/>
      <c r="G103" s="10"/>
      <c r="H103" s="10"/>
      <c r="I103" s="10"/>
      <c r="J103" s="10"/>
      <c r="K103" s="5"/>
      <c r="L103" s="42"/>
      <c r="S103" s="39"/>
      <c r="T103" s="10"/>
    </row>
    <row r="104" spans="1:20" s="6" customFormat="1" x14ac:dyDescent="0.2">
      <c r="A104" s="10"/>
      <c r="B104" s="10"/>
      <c r="C104" s="10"/>
      <c r="D104" s="10"/>
      <c r="E104" s="10"/>
      <c r="F104" s="10"/>
      <c r="G104" s="10"/>
      <c r="H104" s="10"/>
      <c r="I104" s="10"/>
      <c r="J104" s="10"/>
      <c r="K104" s="5"/>
      <c r="L104" s="42"/>
      <c r="S104" s="39"/>
      <c r="T104" s="10"/>
    </row>
    <row r="105" spans="1:20" s="6" customFormat="1" x14ac:dyDescent="0.2">
      <c r="A105" s="10"/>
      <c r="B105" s="10"/>
      <c r="C105" s="10"/>
      <c r="D105" s="10"/>
      <c r="E105" s="10"/>
      <c r="F105" s="10"/>
      <c r="G105" s="10"/>
      <c r="H105" s="10"/>
      <c r="I105" s="10"/>
      <c r="J105" s="10"/>
      <c r="K105" s="5"/>
      <c r="L105" s="42"/>
      <c r="S105" s="39"/>
      <c r="T105" s="10"/>
    </row>
    <row r="106" spans="1:20" s="6" customFormat="1" x14ac:dyDescent="0.2">
      <c r="A106" s="10"/>
      <c r="B106" s="10"/>
      <c r="C106" s="10"/>
      <c r="D106" s="10"/>
      <c r="E106" s="10"/>
      <c r="F106" s="10"/>
      <c r="G106" s="10"/>
      <c r="H106" s="10"/>
      <c r="I106" s="10"/>
      <c r="J106" s="10"/>
      <c r="K106" s="5"/>
      <c r="L106" s="42"/>
      <c r="S106" s="39"/>
      <c r="T106" s="10"/>
    </row>
    <row r="107" spans="1:20" s="6" customFormat="1" x14ac:dyDescent="0.2">
      <c r="A107" s="10"/>
      <c r="B107" s="10"/>
      <c r="C107" s="10"/>
      <c r="D107" s="10"/>
      <c r="E107" s="10"/>
      <c r="F107" s="10"/>
      <c r="G107" s="10"/>
      <c r="H107" s="10"/>
      <c r="I107" s="10"/>
      <c r="J107" s="10"/>
      <c r="K107" s="5"/>
      <c r="L107" s="42"/>
      <c r="S107" s="39"/>
      <c r="T107" s="10"/>
    </row>
    <row r="108" spans="1:20" s="6" customFormat="1" x14ac:dyDescent="0.2">
      <c r="A108" s="10"/>
      <c r="B108" s="10"/>
      <c r="C108" s="10"/>
      <c r="D108" s="10"/>
      <c r="E108" s="10"/>
      <c r="F108" s="10"/>
      <c r="G108" s="10"/>
      <c r="H108" s="10"/>
      <c r="I108" s="10"/>
      <c r="J108" s="10"/>
      <c r="K108" s="5"/>
      <c r="L108" s="42"/>
      <c r="S108" s="39"/>
      <c r="T108" s="10"/>
    </row>
    <row r="109" spans="1:20" s="6" customFormat="1" x14ac:dyDescent="0.2">
      <c r="A109" s="10"/>
      <c r="B109" s="10"/>
      <c r="C109" s="10"/>
      <c r="D109" s="10"/>
      <c r="E109" s="10"/>
      <c r="F109" s="10"/>
      <c r="G109" s="10"/>
      <c r="H109" s="10"/>
      <c r="I109" s="10"/>
      <c r="J109" s="10"/>
      <c r="K109" s="5"/>
      <c r="L109" s="42"/>
      <c r="S109" s="39"/>
      <c r="T109" s="10"/>
    </row>
    <row r="110" spans="1:20" s="6" customFormat="1" x14ac:dyDescent="0.2">
      <c r="A110" s="10"/>
      <c r="B110" s="10"/>
      <c r="C110" s="10"/>
      <c r="D110" s="10"/>
      <c r="E110" s="10"/>
      <c r="F110" s="10"/>
      <c r="G110" s="10"/>
      <c r="H110" s="10"/>
      <c r="I110" s="10"/>
      <c r="J110" s="10"/>
      <c r="K110" s="5"/>
      <c r="L110" s="42"/>
      <c r="S110" s="39"/>
      <c r="T110" s="10"/>
    </row>
    <row r="111" spans="1:20" s="6" customFormat="1" x14ac:dyDescent="0.2">
      <c r="A111" s="10"/>
      <c r="B111" s="10"/>
      <c r="C111" s="10"/>
      <c r="D111" s="10"/>
      <c r="E111" s="10"/>
      <c r="F111" s="10"/>
      <c r="G111" s="10"/>
      <c r="H111" s="10"/>
      <c r="I111" s="10"/>
      <c r="J111" s="10"/>
      <c r="K111" s="5"/>
      <c r="L111" s="42"/>
      <c r="S111" s="39"/>
      <c r="T111" s="10"/>
    </row>
    <row r="112" spans="1:20" s="6" customFormat="1" x14ac:dyDescent="0.2">
      <c r="A112" s="10"/>
      <c r="B112" s="10"/>
      <c r="C112" s="10"/>
      <c r="D112" s="10"/>
      <c r="E112" s="10"/>
      <c r="F112" s="10"/>
      <c r="G112" s="10"/>
      <c r="H112" s="10"/>
      <c r="I112" s="10"/>
      <c r="J112" s="10"/>
      <c r="K112" s="5"/>
      <c r="L112" s="42"/>
      <c r="S112" s="39"/>
      <c r="T112" s="10"/>
    </row>
  </sheetData>
  <mergeCells count="18">
    <mergeCell ref="A5:R5"/>
    <mergeCell ref="G6:G7"/>
    <mergeCell ref="A6:A7"/>
    <mergeCell ref="B6:B7"/>
    <mergeCell ref="C6:C7"/>
    <mergeCell ref="D6:D7"/>
    <mergeCell ref="F6:F7"/>
    <mergeCell ref="E6:E7"/>
    <mergeCell ref="N6:N7"/>
    <mergeCell ref="O6:Q6"/>
    <mergeCell ref="R6:R7"/>
    <mergeCell ref="S6:S7"/>
    <mergeCell ref="H6:H7"/>
    <mergeCell ref="I6:I7"/>
    <mergeCell ref="J6:J7"/>
    <mergeCell ref="K6:K7"/>
    <mergeCell ref="L6:L7"/>
    <mergeCell ref="M6:M7"/>
  </mergeCells>
  <printOptions horizontalCentered="1"/>
  <pageMargins left="0.78740157480314965" right="0.78740157480314965" top="0.6692913385826772" bottom="0.86614173228346458" header="0.27559055118110237" footer="0.39370078740157483"/>
  <pageSetup paperSize="9" scale="51" firstPageNumber="144" fitToHeight="4" orientation="landscape" useFirstPageNumber="1" r:id="rId1"/>
  <headerFooter alignWithMargins="0">
    <oddFooter>&amp;L&amp;"Arial,Kurzíva"Zastupitelstvo Olomouckého kraje 18-12-2017
6. - Rozpočet Olomouckého kraje 2018 - návrh rozpočtu
Příloha č. 5c) Nové opravy a investice hrazené z rozpočtu na rok 2018&amp;R&amp;"Arial,Kurzíva"&amp;12Strana &amp;P (celkem 171)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152"/>
  <sheetViews>
    <sheetView showGridLines="0" view="pageBreakPreview" zoomScale="80" zoomScaleNormal="70" zoomScaleSheetLayoutView="80" workbookViewId="0">
      <pane ySplit="7" topLeftCell="A8" activePane="bottomLeft" state="frozenSplit"/>
      <selection activeCell="P27" sqref="P27"/>
      <selection pane="bottomLeft" activeCell="W9" sqref="W9"/>
    </sheetView>
  </sheetViews>
  <sheetFormatPr defaultColWidth="9.140625" defaultRowHeight="12.75" outlineLevelCol="1" x14ac:dyDescent="0.2"/>
  <cols>
    <col min="1" max="1" width="5.42578125" style="10" customWidth="1"/>
    <col min="2" max="2" width="5.7109375" style="10" hidden="1" customWidth="1"/>
    <col min="3" max="3" width="7.7109375" style="10" hidden="1" customWidth="1" outlineLevel="1"/>
    <col min="4" max="4" width="5.7109375" style="10" hidden="1" customWidth="1" outlineLevel="1"/>
    <col min="5" max="5" width="6.5703125" style="10" customWidth="1" outlineLevel="1"/>
    <col min="6" max="6" width="5.5703125" style="10" hidden="1" customWidth="1" outlineLevel="1"/>
    <col min="7" max="7" width="15.7109375" style="10" hidden="1" customWidth="1" outlineLevel="1"/>
    <col min="8" max="8" width="50.7109375" style="10" customWidth="1" collapsed="1"/>
    <col min="9" max="9" width="73.7109375" style="10" customWidth="1"/>
    <col min="10" max="10" width="7.140625" style="10" customWidth="1"/>
    <col min="11" max="11" width="14.7109375" style="5" customWidth="1"/>
    <col min="12" max="12" width="13.5703125" style="6" customWidth="1"/>
    <col min="13" max="13" width="13.7109375" style="6" customWidth="1"/>
    <col min="14" max="14" width="12.42578125" style="6" customWidth="1"/>
    <col min="15" max="15" width="14.85546875" style="6" customWidth="1"/>
    <col min="16" max="16" width="13.140625" style="6" customWidth="1"/>
    <col min="17" max="18" width="14.85546875" style="6" customWidth="1"/>
    <col min="19" max="19" width="20.5703125" style="39" hidden="1" customWidth="1"/>
    <col min="20" max="20" width="22.140625" style="10" customWidth="1"/>
    <col min="21" max="16384" width="9.140625" style="10"/>
  </cols>
  <sheetData>
    <row r="1" spans="1:20" ht="18" x14ac:dyDescent="0.25">
      <c r="A1" s="1" t="s">
        <v>462</v>
      </c>
      <c r="B1" s="2"/>
      <c r="C1" s="2"/>
      <c r="D1" s="2"/>
      <c r="E1" s="2"/>
      <c r="F1" s="2"/>
      <c r="G1" s="2"/>
      <c r="H1" s="3"/>
      <c r="I1" s="4"/>
      <c r="J1" s="2"/>
      <c r="M1" s="7"/>
      <c r="N1" s="7"/>
      <c r="P1" s="7"/>
      <c r="Q1" s="7"/>
      <c r="R1" s="7"/>
      <c r="S1" s="8"/>
      <c r="T1" s="9"/>
    </row>
    <row r="2" spans="1:20" ht="15.75" x14ac:dyDescent="0.25">
      <c r="A2" s="11" t="s">
        <v>591</v>
      </c>
      <c r="B2" s="11"/>
      <c r="D2" s="11"/>
      <c r="E2" s="11"/>
      <c r="F2" s="11"/>
      <c r="G2" s="11"/>
      <c r="H2" s="11" t="s">
        <v>461</v>
      </c>
      <c r="I2" s="12" t="s">
        <v>593</v>
      </c>
      <c r="J2" s="14"/>
      <c r="M2" s="15"/>
      <c r="N2" s="15"/>
      <c r="P2" s="15"/>
      <c r="Q2" s="15"/>
      <c r="R2" s="15"/>
      <c r="S2" s="16"/>
      <c r="T2" s="9"/>
    </row>
    <row r="3" spans="1:20" ht="15.75" x14ac:dyDescent="0.25">
      <c r="A3" s="11"/>
      <c r="B3" s="11"/>
      <c r="D3" s="11"/>
      <c r="E3" s="11"/>
      <c r="F3" s="11"/>
      <c r="G3" s="11"/>
      <c r="H3" s="11" t="s">
        <v>27</v>
      </c>
      <c r="I3" s="13"/>
      <c r="J3" s="14"/>
      <c r="M3" s="15"/>
      <c r="N3" s="15"/>
      <c r="P3" s="15"/>
      <c r="Q3" s="15"/>
      <c r="R3" s="15"/>
      <c r="S3" s="16"/>
      <c r="T3" s="9"/>
    </row>
    <row r="4" spans="1:20" ht="17.25" customHeight="1" x14ac:dyDescent="0.2">
      <c r="A4" s="11"/>
      <c r="B4" s="11"/>
      <c r="C4" s="11"/>
      <c r="D4" s="11"/>
      <c r="E4" s="11"/>
      <c r="F4" s="11"/>
      <c r="G4" s="11"/>
      <c r="H4" s="11"/>
      <c r="I4" s="17"/>
      <c r="J4" s="11"/>
      <c r="M4" s="15"/>
      <c r="N4" s="15"/>
      <c r="P4" s="15"/>
      <c r="Q4" s="15"/>
      <c r="R4" s="68" t="s">
        <v>36</v>
      </c>
      <c r="S4" s="16"/>
      <c r="T4" s="9"/>
    </row>
    <row r="5" spans="1:20" ht="25.5" customHeight="1" x14ac:dyDescent="0.2">
      <c r="A5" s="243" t="s">
        <v>677</v>
      </c>
      <c r="B5" s="244"/>
      <c r="C5" s="244"/>
      <c r="D5" s="244"/>
      <c r="E5" s="244"/>
      <c r="F5" s="244"/>
      <c r="G5" s="244"/>
      <c r="H5" s="244"/>
      <c r="I5" s="244"/>
      <c r="J5" s="244"/>
      <c r="K5" s="244"/>
      <c r="L5" s="244"/>
      <c r="M5" s="244"/>
      <c r="N5" s="244"/>
      <c r="O5" s="244"/>
      <c r="P5" s="244"/>
      <c r="Q5" s="244"/>
      <c r="R5" s="245"/>
      <c r="S5" s="219"/>
    </row>
    <row r="6" spans="1:20" ht="25.5" customHeight="1" x14ac:dyDescent="0.2">
      <c r="A6" s="251" t="s">
        <v>0</v>
      </c>
      <c r="B6" s="251" t="s">
        <v>1</v>
      </c>
      <c r="C6" s="242" t="s">
        <v>3</v>
      </c>
      <c r="D6" s="242" t="s">
        <v>4</v>
      </c>
      <c r="E6" s="242" t="s">
        <v>589</v>
      </c>
      <c r="F6" s="242" t="s">
        <v>5</v>
      </c>
      <c r="G6" s="242" t="s">
        <v>2</v>
      </c>
      <c r="H6" s="242" t="s">
        <v>600</v>
      </c>
      <c r="I6" s="249" t="s">
        <v>7</v>
      </c>
      <c r="J6" s="250" t="s">
        <v>8</v>
      </c>
      <c r="K6" s="249" t="s">
        <v>9</v>
      </c>
      <c r="L6" s="249" t="s">
        <v>10</v>
      </c>
      <c r="M6" s="249" t="s">
        <v>11</v>
      </c>
      <c r="N6" s="246" t="s">
        <v>16</v>
      </c>
      <c r="O6" s="247" t="s">
        <v>17</v>
      </c>
      <c r="P6" s="247"/>
      <c r="Q6" s="247"/>
      <c r="R6" s="246" t="s">
        <v>37</v>
      </c>
      <c r="S6" s="246" t="s">
        <v>13</v>
      </c>
    </row>
    <row r="7" spans="1:20" ht="58.7" customHeight="1" x14ac:dyDescent="0.2">
      <c r="A7" s="251"/>
      <c r="B7" s="251"/>
      <c r="C7" s="242"/>
      <c r="D7" s="242"/>
      <c r="E7" s="242"/>
      <c r="F7" s="242"/>
      <c r="G7" s="242"/>
      <c r="H7" s="242"/>
      <c r="I7" s="249"/>
      <c r="J7" s="250"/>
      <c r="K7" s="249"/>
      <c r="L7" s="249"/>
      <c r="M7" s="249"/>
      <c r="N7" s="246"/>
      <c r="O7" s="201" t="s">
        <v>14</v>
      </c>
      <c r="P7" s="201" t="s">
        <v>460</v>
      </c>
      <c r="Q7" s="201" t="s">
        <v>15</v>
      </c>
      <c r="R7" s="246"/>
      <c r="S7" s="246"/>
    </row>
    <row r="8" spans="1:20" s="22" customFormat="1" ht="25.5" customHeight="1" x14ac:dyDescent="0.3">
      <c r="A8" s="101" t="s">
        <v>38</v>
      </c>
      <c r="B8" s="102"/>
      <c r="C8" s="102"/>
      <c r="D8" s="102"/>
      <c r="E8" s="102"/>
      <c r="F8" s="102"/>
      <c r="G8" s="102"/>
      <c r="H8" s="102"/>
      <c r="I8" s="102"/>
      <c r="J8" s="102"/>
      <c r="K8" s="102"/>
      <c r="L8" s="20">
        <f>SUM(L9:L66)</f>
        <v>25537</v>
      </c>
      <c r="M8" s="20"/>
      <c r="N8" s="20">
        <f>SUM(N9:N66)</f>
        <v>0</v>
      </c>
      <c r="O8" s="20">
        <f>SUM(O9:O66)</f>
        <v>24457</v>
      </c>
      <c r="P8" s="20">
        <f>SUM(P9:P66)</f>
        <v>400</v>
      </c>
      <c r="Q8" s="20">
        <f>SUM(Q9:Q66)</f>
        <v>24057</v>
      </c>
      <c r="R8" s="19">
        <f>SUM(R9:R66)</f>
        <v>1080</v>
      </c>
      <c r="S8" s="21"/>
    </row>
    <row r="9" spans="1:20" s="108" customFormat="1" ht="67.5" customHeight="1" x14ac:dyDescent="0.2">
      <c r="A9" s="23">
        <v>1</v>
      </c>
      <c r="B9" s="23" t="s">
        <v>46</v>
      </c>
      <c r="C9" s="23">
        <v>4350</v>
      </c>
      <c r="D9" s="23">
        <v>6351</v>
      </c>
      <c r="E9" s="23">
        <v>63</v>
      </c>
      <c r="F9" s="23">
        <v>10</v>
      </c>
      <c r="G9" s="103">
        <v>66011001631</v>
      </c>
      <c r="H9" s="24" t="s">
        <v>547</v>
      </c>
      <c r="I9" s="25" t="s">
        <v>811</v>
      </c>
      <c r="J9" s="23" t="s">
        <v>463</v>
      </c>
      <c r="K9" s="23"/>
      <c r="L9" s="104">
        <v>206</v>
      </c>
      <c r="M9" s="105">
        <v>2018</v>
      </c>
      <c r="N9" s="106">
        <v>0</v>
      </c>
      <c r="O9" s="107">
        <f t="shared" ref="O9:O40" si="0">P9+Q9</f>
        <v>206</v>
      </c>
      <c r="P9" s="82">
        <v>0</v>
      </c>
      <c r="Q9" s="82">
        <v>206</v>
      </c>
      <c r="R9" s="82">
        <v>0</v>
      </c>
      <c r="S9" s="30"/>
    </row>
    <row r="10" spans="1:20" s="108" customFormat="1" ht="67.5" customHeight="1" x14ac:dyDescent="0.2">
      <c r="A10" s="23">
        <v>2</v>
      </c>
      <c r="B10" s="23" t="s">
        <v>46</v>
      </c>
      <c r="C10" s="23">
        <v>4350</v>
      </c>
      <c r="D10" s="23">
        <v>6351</v>
      </c>
      <c r="E10" s="23">
        <v>63</v>
      </c>
      <c r="F10" s="23">
        <v>10</v>
      </c>
      <c r="G10" s="103">
        <v>66011001631</v>
      </c>
      <c r="H10" s="24" t="s">
        <v>594</v>
      </c>
      <c r="I10" s="25" t="s">
        <v>743</v>
      </c>
      <c r="J10" s="23" t="s">
        <v>463</v>
      </c>
      <c r="K10" s="23"/>
      <c r="L10" s="104">
        <v>206</v>
      </c>
      <c r="M10" s="105">
        <v>2018</v>
      </c>
      <c r="N10" s="106">
        <v>0</v>
      </c>
      <c r="O10" s="107">
        <f t="shared" si="0"/>
        <v>206</v>
      </c>
      <c r="P10" s="82">
        <v>0</v>
      </c>
      <c r="Q10" s="82">
        <v>206</v>
      </c>
      <c r="R10" s="82">
        <v>0</v>
      </c>
      <c r="S10" s="30"/>
    </row>
    <row r="11" spans="1:20" s="108" customFormat="1" ht="67.5" customHeight="1" x14ac:dyDescent="0.2">
      <c r="A11" s="23">
        <v>3</v>
      </c>
      <c r="B11" s="23" t="s">
        <v>46</v>
      </c>
      <c r="C11" s="23">
        <v>4357</v>
      </c>
      <c r="D11" s="23">
        <v>5331</v>
      </c>
      <c r="E11" s="23">
        <v>53</v>
      </c>
      <c r="F11" s="23">
        <v>11</v>
      </c>
      <c r="G11" s="103">
        <v>33011001633</v>
      </c>
      <c r="H11" s="24" t="s">
        <v>546</v>
      </c>
      <c r="I11" s="25" t="s">
        <v>744</v>
      </c>
      <c r="J11" s="23" t="s">
        <v>463</v>
      </c>
      <c r="K11" s="23"/>
      <c r="L11" s="104">
        <v>520</v>
      </c>
      <c r="M11" s="105">
        <v>2018</v>
      </c>
      <c r="N11" s="106">
        <v>0</v>
      </c>
      <c r="O11" s="107">
        <f t="shared" si="0"/>
        <v>520</v>
      </c>
      <c r="P11" s="82">
        <v>0</v>
      </c>
      <c r="Q11" s="82">
        <v>520</v>
      </c>
      <c r="R11" s="82">
        <v>0</v>
      </c>
      <c r="S11" s="30"/>
    </row>
    <row r="12" spans="1:20" s="108" customFormat="1" ht="31.5" x14ac:dyDescent="0.2">
      <c r="A12" s="23">
        <v>4</v>
      </c>
      <c r="B12" s="23" t="s">
        <v>46</v>
      </c>
      <c r="C12" s="23">
        <v>4357</v>
      </c>
      <c r="D12" s="23">
        <v>6351</v>
      </c>
      <c r="E12" s="23">
        <v>63</v>
      </c>
      <c r="F12" s="23">
        <v>11</v>
      </c>
      <c r="G12" s="103">
        <v>66011001633</v>
      </c>
      <c r="H12" s="24" t="s">
        <v>545</v>
      </c>
      <c r="I12" s="25" t="s">
        <v>745</v>
      </c>
      <c r="J12" s="23" t="s">
        <v>463</v>
      </c>
      <c r="K12" s="23"/>
      <c r="L12" s="104">
        <v>400</v>
      </c>
      <c r="M12" s="105">
        <v>2018</v>
      </c>
      <c r="N12" s="106">
        <v>0</v>
      </c>
      <c r="O12" s="107">
        <f t="shared" si="0"/>
        <v>400</v>
      </c>
      <c r="P12" s="82">
        <v>0</v>
      </c>
      <c r="Q12" s="82">
        <v>400</v>
      </c>
      <c r="R12" s="82">
        <v>0</v>
      </c>
      <c r="S12" s="30"/>
    </row>
    <row r="13" spans="1:20" s="108" customFormat="1" ht="67.5" customHeight="1" x14ac:dyDescent="0.2">
      <c r="A13" s="23">
        <v>5</v>
      </c>
      <c r="B13" s="23" t="s">
        <v>39</v>
      </c>
      <c r="C13" s="23">
        <v>4350</v>
      </c>
      <c r="D13" s="23">
        <v>6351</v>
      </c>
      <c r="E13" s="23">
        <v>63</v>
      </c>
      <c r="F13" s="23">
        <v>11</v>
      </c>
      <c r="G13" s="103">
        <v>66011001635</v>
      </c>
      <c r="H13" s="24" t="s">
        <v>544</v>
      </c>
      <c r="I13" s="25" t="s">
        <v>746</v>
      </c>
      <c r="J13" s="23" t="s">
        <v>463</v>
      </c>
      <c r="K13" s="23"/>
      <c r="L13" s="104">
        <v>395</v>
      </c>
      <c r="M13" s="105">
        <v>2018</v>
      </c>
      <c r="N13" s="106">
        <v>0</v>
      </c>
      <c r="O13" s="107">
        <f t="shared" si="0"/>
        <v>395</v>
      </c>
      <c r="P13" s="82">
        <v>0</v>
      </c>
      <c r="Q13" s="82">
        <v>395</v>
      </c>
      <c r="R13" s="82">
        <v>0</v>
      </c>
      <c r="S13" s="30"/>
    </row>
    <row r="14" spans="1:20" s="108" customFormat="1" ht="67.5" customHeight="1" x14ac:dyDescent="0.2">
      <c r="A14" s="23">
        <v>6</v>
      </c>
      <c r="B14" s="23" t="s">
        <v>39</v>
      </c>
      <c r="C14" s="23">
        <v>4350</v>
      </c>
      <c r="D14" s="23">
        <v>5331</v>
      </c>
      <c r="E14" s="23">
        <v>53</v>
      </c>
      <c r="F14" s="23">
        <v>11</v>
      </c>
      <c r="G14" s="103">
        <v>33011001635</v>
      </c>
      <c r="H14" s="24" t="s">
        <v>543</v>
      </c>
      <c r="I14" s="25" t="s">
        <v>542</v>
      </c>
      <c r="J14" s="23"/>
      <c r="K14" s="23"/>
      <c r="L14" s="104">
        <v>700</v>
      </c>
      <c r="M14" s="105">
        <v>2018</v>
      </c>
      <c r="N14" s="106">
        <v>0</v>
      </c>
      <c r="O14" s="107">
        <f t="shared" si="0"/>
        <v>700</v>
      </c>
      <c r="P14" s="82">
        <v>0</v>
      </c>
      <c r="Q14" s="82">
        <v>700</v>
      </c>
      <c r="R14" s="82">
        <v>0</v>
      </c>
      <c r="S14" s="30"/>
    </row>
    <row r="15" spans="1:20" s="108" customFormat="1" ht="63" x14ac:dyDescent="0.2">
      <c r="A15" s="23">
        <v>7</v>
      </c>
      <c r="B15" s="23" t="s">
        <v>39</v>
      </c>
      <c r="C15" s="23">
        <v>4351</v>
      </c>
      <c r="D15" s="23">
        <v>5331</v>
      </c>
      <c r="E15" s="23">
        <v>53</v>
      </c>
      <c r="F15" s="23">
        <v>11</v>
      </c>
      <c r="G15" s="103">
        <v>33011001639</v>
      </c>
      <c r="H15" s="24" t="s">
        <v>586</v>
      </c>
      <c r="I15" s="25" t="s">
        <v>747</v>
      </c>
      <c r="J15" s="23" t="s">
        <v>463</v>
      </c>
      <c r="K15" s="23"/>
      <c r="L15" s="104">
        <v>550</v>
      </c>
      <c r="M15" s="105">
        <v>2018</v>
      </c>
      <c r="N15" s="106">
        <v>0</v>
      </c>
      <c r="O15" s="107">
        <f t="shared" si="0"/>
        <v>550</v>
      </c>
      <c r="P15" s="82">
        <v>0</v>
      </c>
      <c r="Q15" s="82">
        <v>550</v>
      </c>
      <c r="R15" s="82">
        <v>0</v>
      </c>
      <c r="S15" s="30"/>
    </row>
    <row r="16" spans="1:20" s="108" customFormat="1" ht="67.5" customHeight="1" x14ac:dyDescent="0.2">
      <c r="A16" s="23">
        <v>8</v>
      </c>
      <c r="B16" s="23" t="s">
        <v>39</v>
      </c>
      <c r="C16" s="23">
        <v>4351</v>
      </c>
      <c r="D16" s="23">
        <v>6351</v>
      </c>
      <c r="E16" s="23">
        <v>63</v>
      </c>
      <c r="F16" s="23">
        <v>11</v>
      </c>
      <c r="G16" s="103">
        <v>66011001639</v>
      </c>
      <c r="H16" s="24" t="s">
        <v>541</v>
      </c>
      <c r="I16" s="25" t="s">
        <v>540</v>
      </c>
      <c r="J16" s="23" t="s">
        <v>463</v>
      </c>
      <c r="K16" s="23"/>
      <c r="L16" s="104">
        <v>1700</v>
      </c>
      <c r="M16" s="153">
        <v>2018</v>
      </c>
      <c r="N16" s="106">
        <v>0</v>
      </c>
      <c r="O16" s="107">
        <f t="shared" si="0"/>
        <v>1700</v>
      </c>
      <c r="P16" s="82">
        <v>0</v>
      </c>
      <c r="Q16" s="82">
        <v>1700</v>
      </c>
      <c r="R16" s="82">
        <v>0</v>
      </c>
      <c r="S16" s="30"/>
    </row>
    <row r="17" spans="1:19" s="108" customFormat="1" ht="67.5" customHeight="1" x14ac:dyDescent="0.2">
      <c r="A17" s="23">
        <v>9</v>
      </c>
      <c r="B17" s="23" t="s">
        <v>39</v>
      </c>
      <c r="C17" s="23">
        <v>4351</v>
      </c>
      <c r="D17" s="23">
        <v>6351</v>
      </c>
      <c r="E17" s="23">
        <v>63</v>
      </c>
      <c r="F17" s="23">
        <v>11</v>
      </c>
      <c r="G17" s="103">
        <v>66011001639</v>
      </c>
      <c r="H17" s="24" t="s">
        <v>539</v>
      </c>
      <c r="I17" s="25" t="s">
        <v>748</v>
      </c>
      <c r="J17" s="23" t="s">
        <v>463</v>
      </c>
      <c r="K17" s="23"/>
      <c r="L17" s="104">
        <v>310</v>
      </c>
      <c r="M17" s="105">
        <v>2018</v>
      </c>
      <c r="N17" s="106">
        <v>0</v>
      </c>
      <c r="O17" s="107">
        <f t="shared" si="0"/>
        <v>310</v>
      </c>
      <c r="P17" s="82">
        <v>0</v>
      </c>
      <c r="Q17" s="82">
        <v>310</v>
      </c>
      <c r="R17" s="82">
        <v>0</v>
      </c>
      <c r="S17" s="30"/>
    </row>
    <row r="18" spans="1:19" s="108" customFormat="1" ht="63.75" x14ac:dyDescent="0.2">
      <c r="A18" s="23">
        <v>10</v>
      </c>
      <c r="B18" s="23" t="s">
        <v>39</v>
      </c>
      <c r="C18" s="23">
        <v>4351</v>
      </c>
      <c r="D18" s="23">
        <v>6351</v>
      </c>
      <c r="E18" s="23">
        <v>63</v>
      </c>
      <c r="F18" s="23">
        <v>11</v>
      </c>
      <c r="G18" s="103">
        <v>66011001639</v>
      </c>
      <c r="H18" s="24" t="s">
        <v>538</v>
      </c>
      <c r="I18" s="25" t="s">
        <v>812</v>
      </c>
      <c r="J18" s="23" t="s">
        <v>463</v>
      </c>
      <c r="K18" s="23"/>
      <c r="L18" s="104">
        <v>195</v>
      </c>
      <c r="M18" s="105">
        <v>2018</v>
      </c>
      <c r="N18" s="106">
        <v>0</v>
      </c>
      <c r="O18" s="107">
        <f t="shared" si="0"/>
        <v>195</v>
      </c>
      <c r="P18" s="82">
        <v>0</v>
      </c>
      <c r="Q18" s="82">
        <v>195</v>
      </c>
      <c r="R18" s="82">
        <v>0</v>
      </c>
      <c r="S18" s="30"/>
    </row>
    <row r="19" spans="1:19" s="108" customFormat="1" ht="47.25" x14ac:dyDescent="0.2">
      <c r="A19" s="23">
        <v>11</v>
      </c>
      <c r="B19" s="23" t="s">
        <v>39</v>
      </c>
      <c r="C19" s="23">
        <v>4357</v>
      </c>
      <c r="D19" s="23">
        <v>6351</v>
      </c>
      <c r="E19" s="23">
        <v>63</v>
      </c>
      <c r="F19" s="23">
        <v>11</v>
      </c>
      <c r="G19" s="103">
        <v>66011001640</v>
      </c>
      <c r="H19" s="24" t="s">
        <v>537</v>
      </c>
      <c r="I19" s="25" t="s">
        <v>749</v>
      </c>
      <c r="J19" s="23" t="s">
        <v>463</v>
      </c>
      <c r="K19" s="23"/>
      <c r="L19" s="104">
        <v>255</v>
      </c>
      <c r="M19" s="105">
        <v>2018</v>
      </c>
      <c r="N19" s="106">
        <v>0</v>
      </c>
      <c r="O19" s="107">
        <f t="shared" si="0"/>
        <v>255</v>
      </c>
      <c r="P19" s="82">
        <v>0</v>
      </c>
      <c r="Q19" s="82">
        <v>255</v>
      </c>
      <c r="R19" s="82">
        <v>0</v>
      </c>
      <c r="S19" s="30"/>
    </row>
    <row r="20" spans="1:19" s="108" customFormat="1" ht="67.5" customHeight="1" x14ac:dyDescent="0.2">
      <c r="A20" s="23">
        <v>12</v>
      </c>
      <c r="B20" s="23" t="s">
        <v>39</v>
      </c>
      <c r="C20" s="23">
        <v>4357</v>
      </c>
      <c r="D20" s="23">
        <v>6351</v>
      </c>
      <c r="E20" s="23">
        <v>63</v>
      </c>
      <c r="F20" s="23">
        <v>11</v>
      </c>
      <c r="G20" s="103">
        <v>66011001640</v>
      </c>
      <c r="H20" s="24" t="s">
        <v>536</v>
      </c>
      <c r="I20" s="25" t="s">
        <v>535</v>
      </c>
      <c r="J20" s="23" t="s">
        <v>463</v>
      </c>
      <c r="K20" s="23"/>
      <c r="L20" s="104">
        <v>325</v>
      </c>
      <c r="M20" s="105">
        <v>2018</v>
      </c>
      <c r="N20" s="106">
        <v>0</v>
      </c>
      <c r="O20" s="107">
        <f t="shared" si="0"/>
        <v>325</v>
      </c>
      <c r="P20" s="82">
        <v>0</v>
      </c>
      <c r="Q20" s="82">
        <v>325</v>
      </c>
      <c r="R20" s="82">
        <v>0</v>
      </c>
      <c r="S20" s="30"/>
    </row>
    <row r="21" spans="1:19" s="108" customFormat="1" ht="47.25" x14ac:dyDescent="0.2">
      <c r="A21" s="23">
        <v>13</v>
      </c>
      <c r="B21" s="23" t="s">
        <v>39</v>
      </c>
      <c r="C21" s="23">
        <v>4357</v>
      </c>
      <c r="D21" s="23">
        <v>6351</v>
      </c>
      <c r="E21" s="23">
        <v>63</v>
      </c>
      <c r="F21" s="23">
        <v>11</v>
      </c>
      <c r="G21" s="103">
        <v>66011001640</v>
      </c>
      <c r="H21" s="24" t="s">
        <v>534</v>
      </c>
      <c r="I21" s="25" t="s">
        <v>750</v>
      </c>
      <c r="J21" s="23" t="s">
        <v>463</v>
      </c>
      <c r="K21" s="23"/>
      <c r="L21" s="104">
        <v>180</v>
      </c>
      <c r="M21" s="105">
        <v>2018</v>
      </c>
      <c r="N21" s="106">
        <v>0</v>
      </c>
      <c r="O21" s="107">
        <f t="shared" si="0"/>
        <v>180</v>
      </c>
      <c r="P21" s="82">
        <v>0</v>
      </c>
      <c r="Q21" s="82">
        <v>180</v>
      </c>
      <c r="R21" s="82">
        <v>0</v>
      </c>
      <c r="S21" s="30"/>
    </row>
    <row r="22" spans="1:19" s="108" customFormat="1" ht="94.5" customHeight="1" x14ac:dyDescent="0.2">
      <c r="A22" s="23">
        <v>14</v>
      </c>
      <c r="B22" s="23" t="s">
        <v>39</v>
      </c>
      <c r="C22" s="23">
        <v>4357</v>
      </c>
      <c r="D22" s="23">
        <v>5331</v>
      </c>
      <c r="E22" s="23">
        <v>53</v>
      </c>
      <c r="F22" s="23">
        <v>11</v>
      </c>
      <c r="G22" s="103">
        <v>33011001641</v>
      </c>
      <c r="H22" s="24" t="s">
        <v>533</v>
      </c>
      <c r="I22" s="25" t="s">
        <v>532</v>
      </c>
      <c r="J22" s="23" t="s">
        <v>463</v>
      </c>
      <c r="K22" s="23"/>
      <c r="L22" s="104">
        <v>145</v>
      </c>
      <c r="M22" s="105">
        <v>2018</v>
      </c>
      <c r="N22" s="106">
        <v>0</v>
      </c>
      <c r="O22" s="107">
        <f t="shared" si="0"/>
        <v>145</v>
      </c>
      <c r="P22" s="82">
        <v>0</v>
      </c>
      <c r="Q22" s="82">
        <v>145</v>
      </c>
      <c r="R22" s="82">
        <v>0</v>
      </c>
      <c r="S22" s="30"/>
    </row>
    <row r="23" spans="1:19" s="108" customFormat="1" ht="67.5" customHeight="1" x14ac:dyDescent="0.2">
      <c r="A23" s="23">
        <v>15</v>
      </c>
      <c r="B23" s="23" t="s">
        <v>39</v>
      </c>
      <c r="C23" s="23">
        <v>4357</v>
      </c>
      <c r="D23" s="23">
        <v>5331</v>
      </c>
      <c r="E23" s="23">
        <v>53</v>
      </c>
      <c r="F23" s="23">
        <v>11</v>
      </c>
      <c r="G23" s="103">
        <v>33011001641</v>
      </c>
      <c r="H23" s="24" t="s">
        <v>531</v>
      </c>
      <c r="I23" s="25" t="s">
        <v>530</v>
      </c>
      <c r="J23" s="23"/>
      <c r="K23" s="23"/>
      <c r="L23" s="104">
        <v>250</v>
      </c>
      <c r="M23" s="105">
        <v>2018</v>
      </c>
      <c r="N23" s="106">
        <v>0</v>
      </c>
      <c r="O23" s="107">
        <f t="shared" si="0"/>
        <v>250</v>
      </c>
      <c r="P23" s="82">
        <v>0</v>
      </c>
      <c r="Q23" s="82">
        <v>250</v>
      </c>
      <c r="R23" s="82">
        <v>0</v>
      </c>
      <c r="S23" s="30" t="s">
        <v>632</v>
      </c>
    </row>
    <row r="24" spans="1:19" s="108" customFormat="1" ht="67.5" customHeight="1" x14ac:dyDescent="0.2">
      <c r="A24" s="23">
        <v>16</v>
      </c>
      <c r="B24" s="23" t="s">
        <v>39</v>
      </c>
      <c r="C24" s="23">
        <v>4357</v>
      </c>
      <c r="D24" s="23">
        <v>6351</v>
      </c>
      <c r="E24" s="23">
        <v>63</v>
      </c>
      <c r="F24" s="23">
        <v>11</v>
      </c>
      <c r="G24" s="103">
        <v>66011001641</v>
      </c>
      <c r="H24" s="24" t="s">
        <v>529</v>
      </c>
      <c r="I24" s="25" t="s">
        <v>751</v>
      </c>
      <c r="J24" s="23" t="s">
        <v>463</v>
      </c>
      <c r="K24" s="23"/>
      <c r="L24" s="104">
        <v>278</v>
      </c>
      <c r="M24" s="105">
        <v>2018</v>
      </c>
      <c r="N24" s="106">
        <v>0</v>
      </c>
      <c r="O24" s="107">
        <f t="shared" si="0"/>
        <v>278</v>
      </c>
      <c r="P24" s="82">
        <v>0</v>
      </c>
      <c r="Q24" s="82">
        <v>278</v>
      </c>
      <c r="R24" s="82">
        <v>0</v>
      </c>
      <c r="S24" s="30"/>
    </row>
    <row r="25" spans="1:19" s="108" customFormat="1" ht="67.5" customHeight="1" x14ac:dyDescent="0.2">
      <c r="A25" s="23">
        <v>17</v>
      </c>
      <c r="B25" s="23" t="s">
        <v>39</v>
      </c>
      <c r="C25" s="23">
        <v>4357</v>
      </c>
      <c r="D25" s="23">
        <v>5331</v>
      </c>
      <c r="E25" s="23">
        <v>53</v>
      </c>
      <c r="F25" s="23">
        <v>11</v>
      </c>
      <c r="G25" s="103">
        <v>33011004642</v>
      </c>
      <c r="H25" s="24" t="s">
        <v>528</v>
      </c>
      <c r="I25" s="25" t="s">
        <v>813</v>
      </c>
      <c r="J25" s="23"/>
      <c r="K25" s="23"/>
      <c r="L25" s="104">
        <v>200</v>
      </c>
      <c r="M25" s="105">
        <v>2018</v>
      </c>
      <c r="N25" s="106">
        <v>0</v>
      </c>
      <c r="O25" s="107">
        <f t="shared" si="0"/>
        <v>200</v>
      </c>
      <c r="P25" s="82">
        <v>0</v>
      </c>
      <c r="Q25" s="82">
        <v>200</v>
      </c>
      <c r="R25" s="82">
        <v>0</v>
      </c>
      <c r="S25" s="30"/>
    </row>
    <row r="26" spans="1:19" s="108" customFormat="1" ht="67.5" customHeight="1" x14ac:dyDescent="0.2">
      <c r="A26" s="23">
        <v>18</v>
      </c>
      <c r="B26" s="23" t="s">
        <v>53</v>
      </c>
      <c r="C26" s="23">
        <v>4350</v>
      </c>
      <c r="D26" s="23">
        <v>6351</v>
      </c>
      <c r="E26" s="23">
        <v>63</v>
      </c>
      <c r="F26" s="23">
        <v>11</v>
      </c>
      <c r="G26" s="103">
        <v>66011001645</v>
      </c>
      <c r="H26" s="24" t="s">
        <v>527</v>
      </c>
      <c r="I26" s="25" t="s">
        <v>526</v>
      </c>
      <c r="J26" s="23" t="s">
        <v>463</v>
      </c>
      <c r="K26" s="23"/>
      <c r="L26" s="104">
        <v>260</v>
      </c>
      <c r="M26" s="105">
        <v>2018</v>
      </c>
      <c r="N26" s="106">
        <v>0</v>
      </c>
      <c r="O26" s="107">
        <f t="shared" si="0"/>
        <v>260</v>
      </c>
      <c r="P26" s="82">
        <v>0</v>
      </c>
      <c r="Q26" s="82">
        <v>260</v>
      </c>
      <c r="R26" s="82">
        <v>0</v>
      </c>
      <c r="S26" s="30"/>
    </row>
    <row r="27" spans="1:19" s="108" customFormat="1" ht="67.5" customHeight="1" x14ac:dyDescent="0.2">
      <c r="A27" s="23">
        <v>19</v>
      </c>
      <c r="B27" s="23" t="s">
        <v>53</v>
      </c>
      <c r="C27" s="23">
        <v>4350</v>
      </c>
      <c r="D27" s="23">
        <v>5331</v>
      </c>
      <c r="E27" s="23">
        <v>53</v>
      </c>
      <c r="F27" s="23">
        <v>11</v>
      </c>
      <c r="G27" s="103">
        <v>33011001645</v>
      </c>
      <c r="H27" s="24" t="s">
        <v>525</v>
      </c>
      <c r="I27" s="25" t="s">
        <v>752</v>
      </c>
      <c r="J27" s="23" t="s">
        <v>463</v>
      </c>
      <c r="K27" s="23"/>
      <c r="L27" s="104">
        <v>450</v>
      </c>
      <c r="M27" s="105">
        <v>2018</v>
      </c>
      <c r="N27" s="106">
        <v>0</v>
      </c>
      <c r="O27" s="107">
        <f t="shared" si="0"/>
        <v>450</v>
      </c>
      <c r="P27" s="82">
        <v>0</v>
      </c>
      <c r="Q27" s="82">
        <v>450</v>
      </c>
      <c r="R27" s="82">
        <v>0</v>
      </c>
      <c r="S27" s="30"/>
    </row>
    <row r="28" spans="1:19" s="108" customFormat="1" ht="67.5" customHeight="1" x14ac:dyDescent="0.2">
      <c r="A28" s="23">
        <v>20</v>
      </c>
      <c r="B28" s="23" t="s">
        <v>53</v>
      </c>
      <c r="C28" s="23">
        <v>4350</v>
      </c>
      <c r="D28" s="23">
        <v>5331</v>
      </c>
      <c r="E28" s="23">
        <v>53</v>
      </c>
      <c r="F28" s="23">
        <v>11</v>
      </c>
      <c r="G28" s="103">
        <v>33011001645</v>
      </c>
      <c r="H28" s="24" t="s">
        <v>524</v>
      </c>
      <c r="I28" s="25" t="s">
        <v>523</v>
      </c>
      <c r="J28" s="23" t="s">
        <v>463</v>
      </c>
      <c r="K28" s="23"/>
      <c r="L28" s="104">
        <v>150</v>
      </c>
      <c r="M28" s="105">
        <v>2018</v>
      </c>
      <c r="N28" s="106">
        <v>0</v>
      </c>
      <c r="O28" s="107">
        <f t="shared" si="0"/>
        <v>150</v>
      </c>
      <c r="P28" s="82">
        <v>0</v>
      </c>
      <c r="Q28" s="82">
        <v>150</v>
      </c>
      <c r="R28" s="82">
        <v>0</v>
      </c>
      <c r="S28" s="30"/>
    </row>
    <row r="29" spans="1:19" s="108" customFormat="1" ht="51" x14ac:dyDescent="0.2">
      <c r="A29" s="23">
        <v>21</v>
      </c>
      <c r="B29" s="23" t="s">
        <v>53</v>
      </c>
      <c r="C29" s="23">
        <v>4350</v>
      </c>
      <c r="D29" s="23">
        <v>6351</v>
      </c>
      <c r="E29" s="23">
        <v>63</v>
      </c>
      <c r="F29" s="23">
        <v>11</v>
      </c>
      <c r="G29" s="103">
        <v>66011001646</v>
      </c>
      <c r="H29" s="24" t="s">
        <v>522</v>
      </c>
      <c r="I29" s="25" t="s">
        <v>521</v>
      </c>
      <c r="J29" s="23" t="s">
        <v>463</v>
      </c>
      <c r="K29" s="23"/>
      <c r="L29" s="104">
        <v>135</v>
      </c>
      <c r="M29" s="105">
        <v>2018</v>
      </c>
      <c r="N29" s="106">
        <v>0</v>
      </c>
      <c r="O29" s="107">
        <f t="shared" si="0"/>
        <v>135</v>
      </c>
      <c r="P29" s="82">
        <v>0</v>
      </c>
      <c r="Q29" s="82">
        <v>135</v>
      </c>
      <c r="R29" s="82">
        <v>0</v>
      </c>
      <c r="S29" s="30"/>
    </row>
    <row r="30" spans="1:19" s="108" customFormat="1" ht="67.5" customHeight="1" x14ac:dyDescent="0.2">
      <c r="A30" s="23">
        <v>22</v>
      </c>
      <c r="B30" s="23" t="s">
        <v>53</v>
      </c>
      <c r="C30" s="23">
        <v>4357</v>
      </c>
      <c r="D30" s="23">
        <v>6351</v>
      </c>
      <c r="E30" s="23">
        <v>63</v>
      </c>
      <c r="F30" s="23">
        <v>11</v>
      </c>
      <c r="G30" s="103">
        <v>66011001647</v>
      </c>
      <c r="H30" s="24" t="s">
        <v>520</v>
      </c>
      <c r="I30" s="25" t="s">
        <v>519</v>
      </c>
      <c r="J30" s="23"/>
      <c r="K30" s="23"/>
      <c r="L30" s="104">
        <v>500</v>
      </c>
      <c r="M30" s="105">
        <v>2018</v>
      </c>
      <c r="N30" s="106">
        <v>0</v>
      </c>
      <c r="O30" s="107">
        <f t="shared" si="0"/>
        <v>500</v>
      </c>
      <c r="P30" s="82">
        <v>0</v>
      </c>
      <c r="Q30" s="82">
        <v>500</v>
      </c>
      <c r="R30" s="82">
        <v>0</v>
      </c>
      <c r="S30" s="30"/>
    </row>
    <row r="31" spans="1:19" s="108" customFormat="1" ht="67.5" customHeight="1" x14ac:dyDescent="0.2">
      <c r="A31" s="23">
        <v>23</v>
      </c>
      <c r="B31" s="23" t="s">
        <v>53</v>
      </c>
      <c r="C31" s="23">
        <v>4357</v>
      </c>
      <c r="D31" s="23">
        <v>6351</v>
      </c>
      <c r="E31" s="23">
        <v>63</v>
      </c>
      <c r="F31" s="23">
        <v>11</v>
      </c>
      <c r="G31" s="103">
        <v>66011001647</v>
      </c>
      <c r="H31" s="24" t="s">
        <v>518</v>
      </c>
      <c r="I31" s="25" t="s">
        <v>517</v>
      </c>
      <c r="J31" s="23" t="s">
        <v>463</v>
      </c>
      <c r="K31" s="23"/>
      <c r="L31" s="104">
        <v>300</v>
      </c>
      <c r="M31" s="105">
        <v>2018</v>
      </c>
      <c r="N31" s="106">
        <v>0</v>
      </c>
      <c r="O31" s="107">
        <f t="shared" si="0"/>
        <v>300</v>
      </c>
      <c r="P31" s="82">
        <v>0</v>
      </c>
      <c r="Q31" s="82">
        <v>300</v>
      </c>
      <c r="R31" s="82">
        <v>0</v>
      </c>
      <c r="S31" s="30"/>
    </row>
    <row r="32" spans="1:19" s="108" customFormat="1" ht="67.5" customHeight="1" x14ac:dyDescent="0.2">
      <c r="A32" s="23">
        <v>24</v>
      </c>
      <c r="B32" s="23" t="s">
        <v>53</v>
      </c>
      <c r="C32" s="23">
        <v>4357</v>
      </c>
      <c r="D32" s="23">
        <v>6351</v>
      </c>
      <c r="E32" s="23">
        <v>63</v>
      </c>
      <c r="F32" s="23">
        <v>11</v>
      </c>
      <c r="G32" s="103">
        <v>66011001647</v>
      </c>
      <c r="H32" s="24" t="s">
        <v>516</v>
      </c>
      <c r="I32" s="25" t="s">
        <v>515</v>
      </c>
      <c r="J32" s="23" t="s">
        <v>463</v>
      </c>
      <c r="K32" s="23"/>
      <c r="L32" s="104">
        <v>350</v>
      </c>
      <c r="M32" s="105">
        <v>2018</v>
      </c>
      <c r="N32" s="106">
        <v>0</v>
      </c>
      <c r="O32" s="107">
        <f t="shared" si="0"/>
        <v>350</v>
      </c>
      <c r="P32" s="82">
        <v>0</v>
      </c>
      <c r="Q32" s="82">
        <v>350</v>
      </c>
      <c r="R32" s="82">
        <v>0</v>
      </c>
      <c r="S32" s="30"/>
    </row>
    <row r="33" spans="1:19" s="108" customFormat="1" ht="67.5" customHeight="1" x14ac:dyDescent="0.2">
      <c r="A33" s="23">
        <v>25</v>
      </c>
      <c r="B33" s="23" t="s">
        <v>53</v>
      </c>
      <c r="C33" s="23">
        <v>4357</v>
      </c>
      <c r="D33" s="23">
        <v>5331</v>
      </c>
      <c r="E33" s="23">
        <v>53</v>
      </c>
      <c r="F33" s="23">
        <v>11</v>
      </c>
      <c r="G33" s="103">
        <v>33011001647</v>
      </c>
      <c r="H33" s="24" t="s">
        <v>514</v>
      </c>
      <c r="I33" s="25" t="s">
        <v>513</v>
      </c>
      <c r="J33" s="23"/>
      <c r="K33" s="23"/>
      <c r="L33" s="104">
        <v>120</v>
      </c>
      <c r="M33" s="105">
        <v>2018</v>
      </c>
      <c r="N33" s="106">
        <v>0</v>
      </c>
      <c r="O33" s="107">
        <f t="shared" si="0"/>
        <v>120</v>
      </c>
      <c r="P33" s="82">
        <v>0</v>
      </c>
      <c r="Q33" s="82">
        <v>120</v>
      </c>
      <c r="R33" s="82">
        <v>0</v>
      </c>
      <c r="S33" s="30"/>
    </row>
    <row r="34" spans="1:19" s="108" customFormat="1" ht="67.5" customHeight="1" x14ac:dyDescent="0.2">
      <c r="A34" s="23">
        <v>26</v>
      </c>
      <c r="B34" s="23" t="s">
        <v>53</v>
      </c>
      <c r="C34" s="23">
        <v>4357</v>
      </c>
      <c r="D34" s="23">
        <v>6351</v>
      </c>
      <c r="E34" s="23">
        <v>63</v>
      </c>
      <c r="F34" s="23">
        <v>11</v>
      </c>
      <c r="G34" s="103">
        <v>66011001647</v>
      </c>
      <c r="H34" s="24" t="s">
        <v>512</v>
      </c>
      <c r="I34" s="25" t="s">
        <v>511</v>
      </c>
      <c r="J34" s="23"/>
      <c r="K34" s="23"/>
      <c r="L34" s="104">
        <v>200</v>
      </c>
      <c r="M34" s="105">
        <v>2018</v>
      </c>
      <c r="N34" s="106">
        <v>0</v>
      </c>
      <c r="O34" s="107">
        <f t="shared" si="0"/>
        <v>200</v>
      </c>
      <c r="P34" s="82">
        <v>0</v>
      </c>
      <c r="Q34" s="82">
        <v>200</v>
      </c>
      <c r="R34" s="82">
        <v>0</v>
      </c>
      <c r="S34" s="30"/>
    </row>
    <row r="35" spans="1:19" s="108" customFormat="1" ht="67.5" customHeight="1" x14ac:dyDescent="0.2">
      <c r="A35" s="23">
        <v>27</v>
      </c>
      <c r="B35" s="23" t="s">
        <v>53</v>
      </c>
      <c r="C35" s="23">
        <v>4357</v>
      </c>
      <c r="D35" s="23">
        <v>5331</v>
      </c>
      <c r="E35" s="23">
        <v>53</v>
      </c>
      <c r="F35" s="23">
        <v>11</v>
      </c>
      <c r="G35" s="103">
        <v>33011001650</v>
      </c>
      <c r="H35" s="24" t="s">
        <v>510</v>
      </c>
      <c r="I35" s="25" t="s">
        <v>509</v>
      </c>
      <c r="J35" s="23" t="s">
        <v>463</v>
      </c>
      <c r="K35" s="23"/>
      <c r="L35" s="104">
        <v>300</v>
      </c>
      <c r="M35" s="105">
        <v>2018</v>
      </c>
      <c r="N35" s="106">
        <v>0</v>
      </c>
      <c r="O35" s="107">
        <f t="shared" si="0"/>
        <v>300</v>
      </c>
      <c r="P35" s="82">
        <v>0</v>
      </c>
      <c r="Q35" s="82">
        <v>300</v>
      </c>
      <c r="R35" s="82">
        <v>0</v>
      </c>
      <c r="S35" s="30"/>
    </row>
    <row r="36" spans="1:19" s="108" customFormat="1" ht="67.5" customHeight="1" x14ac:dyDescent="0.2">
      <c r="A36" s="23">
        <v>28</v>
      </c>
      <c r="B36" s="23" t="s">
        <v>59</v>
      </c>
      <c r="C36" s="23">
        <v>4350</v>
      </c>
      <c r="D36" s="23">
        <v>6351</v>
      </c>
      <c r="E36" s="23">
        <v>63</v>
      </c>
      <c r="F36" s="23">
        <v>11</v>
      </c>
      <c r="G36" s="103">
        <v>66011001652</v>
      </c>
      <c r="H36" s="24" t="s">
        <v>508</v>
      </c>
      <c r="I36" s="25" t="s">
        <v>816</v>
      </c>
      <c r="J36" s="23"/>
      <c r="K36" s="23"/>
      <c r="L36" s="104">
        <v>615</v>
      </c>
      <c r="M36" s="105">
        <v>2018</v>
      </c>
      <c r="N36" s="106">
        <v>0</v>
      </c>
      <c r="O36" s="107">
        <f t="shared" si="0"/>
        <v>615</v>
      </c>
      <c r="P36" s="82">
        <v>0</v>
      </c>
      <c r="Q36" s="82">
        <v>615</v>
      </c>
      <c r="R36" s="82">
        <v>0</v>
      </c>
      <c r="S36" s="30"/>
    </row>
    <row r="37" spans="1:19" s="108" customFormat="1" ht="78.75" x14ac:dyDescent="0.2">
      <c r="A37" s="23">
        <v>29</v>
      </c>
      <c r="B37" s="23" t="s">
        <v>59</v>
      </c>
      <c r="C37" s="23">
        <v>4350</v>
      </c>
      <c r="D37" s="23">
        <v>6351</v>
      </c>
      <c r="E37" s="23">
        <v>63</v>
      </c>
      <c r="F37" s="23">
        <v>11</v>
      </c>
      <c r="G37" s="103">
        <v>66011001652</v>
      </c>
      <c r="H37" s="24" t="s">
        <v>814</v>
      </c>
      <c r="I37" s="25" t="s">
        <v>815</v>
      </c>
      <c r="J37" s="23"/>
      <c r="K37" s="23"/>
      <c r="L37" s="104">
        <v>480</v>
      </c>
      <c r="M37" s="105">
        <v>2018</v>
      </c>
      <c r="N37" s="106">
        <v>0</v>
      </c>
      <c r="O37" s="107">
        <f t="shared" si="0"/>
        <v>480</v>
      </c>
      <c r="P37" s="82">
        <v>0</v>
      </c>
      <c r="Q37" s="82">
        <v>480</v>
      </c>
      <c r="R37" s="82">
        <v>0</v>
      </c>
      <c r="S37" s="30"/>
    </row>
    <row r="38" spans="1:19" s="108" customFormat="1" ht="89.25" x14ac:dyDescent="0.2">
      <c r="A38" s="23">
        <v>30</v>
      </c>
      <c r="B38" s="23" t="s">
        <v>59</v>
      </c>
      <c r="C38" s="23">
        <v>4350</v>
      </c>
      <c r="D38" s="23">
        <v>5331</v>
      </c>
      <c r="E38" s="23">
        <v>53</v>
      </c>
      <c r="F38" s="23">
        <v>11</v>
      </c>
      <c r="G38" s="103">
        <v>33011001652</v>
      </c>
      <c r="H38" s="24" t="s">
        <v>507</v>
      </c>
      <c r="I38" s="25" t="s">
        <v>506</v>
      </c>
      <c r="J38" s="23"/>
      <c r="K38" s="23"/>
      <c r="L38" s="104">
        <v>390</v>
      </c>
      <c r="M38" s="105">
        <v>2018</v>
      </c>
      <c r="N38" s="106">
        <v>0</v>
      </c>
      <c r="O38" s="107">
        <f t="shared" si="0"/>
        <v>390</v>
      </c>
      <c r="P38" s="82">
        <v>0</v>
      </c>
      <c r="Q38" s="82">
        <v>390</v>
      </c>
      <c r="R38" s="82">
        <v>0</v>
      </c>
      <c r="S38" s="30"/>
    </row>
    <row r="39" spans="1:19" s="108" customFormat="1" ht="76.5" x14ac:dyDescent="0.2">
      <c r="A39" s="23">
        <v>31</v>
      </c>
      <c r="B39" s="23" t="s">
        <v>59</v>
      </c>
      <c r="C39" s="23">
        <v>4350</v>
      </c>
      <c r="D39" s="23">
        <v>6351</v>
      </c>
      <c r="E39" s="23">
        <v>63</v>
      </c>
      <c r="F39" s="23">
        <v>11</v>
      </c>
      <c r="G39" s="103">
        <v>33011001652</v>
      </c>
      <c r="H39" s="24" t="s">
        <v>505</v>
      </c>
      <c r="I39" s="25" t="s">
        <v>504</v>
      </c>
      <c r="J39" s="23"/>
      <c r="K39" s="23"/>
      <c r="L39" s="104">
        <v>350</v>
      </c>
      <c r="M39" s="105">
        <v>2018</v>
      </c>
      <c r="N39" s="106">
        <v>0</v>
      </c>
      <c r="O39" s="107">
        <f t="shared" si="0"/>
        <v>350</v>
      </c>
      <c r="P39" s="82">
        <v>0</v>
      </c>
      <c r="Q39" s="82">
        <v>350</v>
      </c>
      <c r="R39" s="82">
        <v>0</v>
      </c>
      <c r="S39" s="30"/>
    </row>
    <row r="40" spans="1:19" s="108" customFormat="1" ht="67.5" customHeight="1" x14ac:dyDescent="0.2">
      <c r="A40" s="23">
        <v>32</v>
      </c>
      <c r="B40" s="23" t="s">
        <v>46</v>
      </c>
      <c r="C40" s="23">
        <v>4350</v>
      </c>
      <c r="D40" s="23">
        <v>6351</v>
      </c>
      <c r="E40" s="23">
        <v>63</v>
      </c>
      <c r="F40" s="23">
        <v>11</v>
      </c>
      <c r="G40" s="103">
        <v>66011001653</v>
      </c>
      <c r="H40" s="24" t="s">
        <v>503</v>
      </c>
      <c r="I40" s="25" t="s">
        <v>753</v>
      </c>
      <c r="J40" s="23" t="s">
        <v>463</v>
      </c>
      <c r="K40" s="23"/>
      <c r="L40" s="104">
        <v>563</v>
      </c>
      <c r="M40" s="105">
        <v>2018</v>
      </c>
      <c r="N40" s="106">
        <v>0</v>
      </c>
      <c r="O40" s="107">
        <f t="shared" si="0"/>
        <v>563</v>
      </c>
      <c r="P40" s="82">
        <v>0</v>
      </c>
      <c r="Q40" s="82">
        <v>563</v>
      </c>
      <c r="R40" s="82">
        <v>0</v>
      </c>
      <c r="S40" s="30"/>
    </row>
    <row r="41" spans="1:19" s="108" customFormat="1" ht="67.5" customHeight="1" x14ac:dyDescent="0.2">
      <c r="A41" s="23">
        <v>33</v>
      </c>
      <c r="B41" s="23" t="s">
        <v>46</v>
      </c>
      <c r="C41" s="23">
        <v>4350</v>
      </c>
      <c r="D41" s="23">
        <v>6351</v>
      </c>
      <c r="E41" s="23">
        <v>63</v>
      </c>
      <c r="F41" s="23">
        <v>11</v>
      </c>
      <c r="G41" s="103">
        <v>66011001653</v>
      </c>
      <c r="H41" s="24" t="s">
        <v>502</v>
      </c>
      <c r="I41" s="25" t="s">
        <v>501</v>
      </c>
      <c r="J41" s="23" t="s">
        <v>463</v>
      </c>
      <c r="K41" s="23"/>
      <c r="L41" s="104">
        <v>125</v>
      </c>
      <c r="M41" s="105">
        <v>2018</v>
      </c>
      <c r="N41" s="106">
        <v>0</v>
      </c>
      <c r="O41" s="107">
        <f t="shared" ref="O41:O66" si="1">P41+Q41</f>
        <v>125</v>
      </c>
      <c r="P41" s="82">
        <v>0</v>
      </c>
      <c r="Q41" s="82">
        <v>125</v>
      </c>
      <c r="R41" s="82">
        <v>0</v>
      </c>
      <c r="S41" s="30"/>
    </row>
    <row r="42" spans="1:19" s="108" customFormat="1" ht="31.5" x14ac:dyDescent="0.2">
      <c r="A42" s="23">
        <v>34</v>
      </c>
      <c r="B42" s="23" t="s">
        <v>59</v>
      </c>
      <c r="C42" s="23">
        <v>4350</v>
      </c>
      <c r="D42" s="23">
        <v>6351</v>
      </c>
      <c r="E42" s="23">
        <v>63</v>
      </c>
      <c r="F42" s="23">
        <v>11</v>
      </c>
      <c r="G42" s="103">
        <v>66011001656</v>
      </c>
      <c r="H42" s="24" t="s">
        <v>500</v>
      </c>
      <c r="I42" s="25" t="s">
        <v>499</v>
      </c>
      <c r="J42" s="23"/>
      <c r="K42" s="23"/>
      <c r="L42" s="104">
        <v>560</v>
      </c>
      <c r="M42" s="105">
        <v>2018</v>
      </c>
      <c r="N42" s="106">
        <v>0</v>
      </c>
      <c r="O42" s="107">
        <f t="shared" si="1"/>
        <v>560</v>
      </c>
      <c r="P42" s="82">
        <v>0</v>
      </c>
      <c r="Q42" s="82">
        <v>560</v>
      </c>
      <c r="R42" s="82">
        <v>0</v>
      </c>
      <c r="S42" s="30"/>
    </row>
    <row r="43" spans="1:19" s="108" customFormat="1" ht="67.5" customHeight="1" x14ac:dyDescent="0.2">
      <c r="A43" s="23">
        <v>35</v>
      </c>
      <c r="B43" s="23" t="s">
        <v>59</v>
      </c>
      <c r="C43" s="23">
        <v>4350</v>
      </c>
      <c r="D43" s="23">
        <v>6351</v>
      </c>
      <c r="E43" s="23">
        <v>63</v>
      </c>
      <c r="F43" s="23">
        <v>11</v>
      </c>
      <c r="G43" s="103">
        <v>66011001656</v>
      </c>
      <c r="H43" s="24" t="s">
        <v>498</v>
      </c>
      <c r="I43" s="25" t="s">
        <v>497</v>
      </c>
      <c r="J43" s="23" t="s">
        <v>463</v>
      </c>
      <c r="K43" s="23"/>
      <c r="L43" s="104">
        <v>700</v>
      </c>
      <c r="M43" s="105">
        <v>2018</v>
      </c>
      <c r="N43" s="106">
        <v>0</v>
      </c>
      <c r="O43" s="107">
        <f t="shared" si="1"/>
        <v>700</v>
      </c>
      <c r="P43" s="82">
        <v>0</v>
      </c>
      <c r="Q43" s="82">
        <v>700</v>
      </c>
      <c r="R43" s="82">
        <v>0</v>
      </c>
      <c r="S43" s="30"/>
    </row>
    <row r="44" spans="1:19" s="108" customFormat="1" ht="67.5" customHeight="1" x14ac:dyDescent="0.2">
      <c r="A44" s="23">
        <v>36</v>
      </c>
      <c r="B44" s="23" t="s">
        <v>59</v>
      </c>
      <c r="C44" s="23">
        <v>4350</v>
      </c>
      <c r="D44" s="23">
        <v>6351</v>
      </c>
      <c r="E44" s="23">
        <v>63</v>
      </c>
      <c r="F44" s="23">
        <v>11</v>
      </c>
      <c r="G44" s="103">
        <v>66011001656</v>
      </c>
      <c r="H44" s="24" t="s">
        <v>496</v>
      </c>
      <c r="I44" s="25" t="s">
        <v>495</v>
      </c>
      <c r="J44" s="23" t="s">
        <v>463</v>
      </c>
      <c r="K44" s="23"/>
      <c r="L44" s="104">
        <v>800</v>
      </c>
      <c r="M44" s="105">
        <v>2018</v>
      </c>
      <c r="N44" s="106">
        <v>0</v>
      </c>
      <c r="O44" s="107">
        <f t="shared" si="1"/>
        <v>800</v>
      </c>
      <c r="P44" s="82">
        <v>0</v>
      </c>
      <c r="Q44" s="82">
        <v>800</v>
      </c>
      <c r="R44" s="82">
        <v>0</v>
      </c>
      <c r="S44" s="30"/>
    </row>
    <row r="45" spans="1:19" s="108" customFormat="1" ht="67.5" customHeight="1" x14ac:dyDescent="0.2">
      <c r="A45" s="23">
        <v>37</v>
      </c>
      <c r="B45" s="23" t="s">
        <v>59</v>
      </c>
      <c r="C45" s="23">
        <v>4350</v>
      </c>
      <c r="D45" s="23">
        <v>6351</v>
      </c>
      <c r="E45" s="23">
        <v>63</v>
      </c>
      <c r="F45" s="23">
        <v>11</v>
      </c>
      <c r="G45" s="103">
        <v>66011001656</v>
      </c>
      <c r="H45" s="24" t="s">
        <v>494</v>
      </c>
      <c r="I45" s="25" t="s">
        <v>493</v>
      </c>
      <c r="J45" s="23" t="s">
        <v>463</v>
      </c>
      <c r="K45" s="23"/>
      <c r="L45" s="104">
        <v>600</v>
      </c>
      <c r="M45" s="105">
        <v>2018</v>
      </c>
      <c r="N45" s="106">
        <v>0</v>
      </c>
      <c r="O45" s="107">
        <f t="shared" si="1"/>
        <v>600</v>
      </c>
      <c r="P45" s="82">
        <v>0</v>
      </c>
      <c r="Q45" s="82">
        <v>600</v>
      </c>
      <c r="R45" s="82">
        <v>0</v>
      </c>
      <c r="S45" s="30"/>
    </row>
    <row r="46" spans="1:19" s="108" customFormat="1" ht="67.5" customHeight="1" x14ac:dyDescent="0.2">
      <c r="A46" s="23">
        <v>38</v>
      </c>
      <c r="B46" s="23" t="s">
        <v>59</v>
      </c>
      <c r="C46" s="23">
        <v>4350</v>
      </c>
      <c r="D46" s="23">
        <v>6351</v>
      </c>
      <c r="E46" s="23">
        <v>63</v>
      </c>
      <c r="F46" s="23">
        <v>11</v>
      </c>
      <c r="G46" s="103">
        <v>66011001656</v>
      </c>
      <c r="H46" s="24" t="s">
        <v>613</v>
      </c>
      <c r="I46" s="25" t="s">
        <v>817</v>
      </c>
      <c r="J46" s="23" t="s">
        <v>463</v>
      </c>
      <c r="K46" s="23"/>
      <c r="L46" s="104">
        <v>1500</v>
      </c>
      <c r="M46" s="105">
        <v>2018</v>
      </c>
      <c r="N46" s="106">
        <v>0</v>
      </c>
      <c r="O46" s="107">
        <f t="shared" si="1"/>
        <v>1500</v>
      </c>
      <c r="P46" s="82">
        <v>250</v>
      </c>
      <c r="Q46" s="82">
        <v>1250</v>
      </c>
      <c r="R46" s="82">
        <v>0</v>
      </c>
      <c r="S46" s="228" t="s">
        <v>626</v>
      </c>
    </row>
    <row r="47" spans="1:19" s="108" customFormat="1" ht="31.5" x14ac:dyDescent="0.2">
      <c r="A47" s="23">
        <v>39</v>
      </c>
      <c r="B47" s="23" t="s">
        <v>59</v>
      </c>
      <c r="C47" s="23">
        <v>4350</v>
      </c>
      <c r="D47" s="23">
        <v>6351</v>
      </c>
      <c r="E47" s="23">
        <v>63</v>
      </c>
      <c r="F47" s="23">
        <v>11</v>
      </c>
      <c r="G47" s="103">
        <v>66011001656</v>
      </c>
      <c r="H47" s="24" t="s">
        <v>492</v>
      </c>
      <c r="I47" s="25" t="s">
        <v>491</v>
      </c>
      <c r="J47" s="23" t="s">
        <v>463</v>
      </c>
      <c r="K47" s="23"/>
      <c r="L47" s="104">
        <v>950</v>
      </c>
      <c r="M47" s="105">
        <v>2018</v>
      </c>
      <c r="N47" s="106">
        <v>0</v>
      </c>
      <c r="O47" s="107">
        <f t="shared" si="1"/>
        <v>950</v>
      </c>
      <c r="P47" s="82">
        <v>0</v>
      </c>
      <c r="Q47" s="82">
        <v>950</v>
      </c>
      <c r="R47" s="82">
        <v>0</v>
      </c>
      <c r="S47" s="30"/>
    </row>
    <row r="48" spans="1:19" s="108" customFormat="1" ht="38.25" x14ac:dyDescent="0.2">
      <c r="A48" s="23">
        <v>40</v>
      </c>
      <c r="B48" s="23" t="s">
        <v>59</v>
      </c>
      <c r="C48" s="23">
        <v>4350</v>
      </c>
      <c r="D48" s="23">
        <v>5331</v>
      </c>
      <c r="E48" s="23">
        <v>53</v>
      </c>
      <c r="F48" s="23">
        <v>11</v>
      </c>
      <c r="G48" s="103">
        <v>33011001656</v>
      </c>
      <c r="H48" s="24" t="s">
        <v>490</v>
      </c>
      <c r="I48" s="25" t="s">
        <v>489</v>
      </c>
      <c r="J48" s="23" t="s">
        <v>463</v>
      </c>
      <c r="K48" s="23"/>
      <c r="L48" s="104">
        <v>350</v>
      </c>
      <c r="M48" s="105">
        <v>2018</v>
      </c>
      <c r="N48" s="106">
        <v>0</v>
      </c>
      <c r="O48" s="107">
        <f t="shared" si="1"/>
        <v>350</v>
      </c>
      <c r="P48" s="82">
        <v>0</v>
      </c>
      <c r="Q48" s="82">
        <v>350</v>
      </c>
      <c r="R48" s="82">
        <v>0</v>
      </c>
      <c r="S48" s="30"/>
    </row>
    <row r="49" spans="1:19" s="108" customFormat="1" ht="38.25" x14ac:dyDescent="0.2">
      <c r="A49" s="196">
        <v>41</v>
      </c>
      <c r="B49" s="23" t="s">
        <v>59</v>
      </c>
      <c r="C49" s="23">
        <v>4350</v>
      </c>
      <c r="D49" s="23">
        <v>5331</v>
      </c>
      <c r="E49" s="23">
        <v>53</v>
      </c>
      <c r="F49" s="23">
        <v>11</v>
      </c>
      <c r="G49" s="103">
        <v>33011001656</v>
      </c>
      <c r="H49" s="24" t="s">
        <v>488</v>
      </c>
      <c r="I49" s="25" t="s">
        <v>487</v>
      </c>
      <c r="J49" s="23"/>
      <c r="K49" s="23"/>
      <c r="L49" s="104">
        <v>400</v>
      </c>
      <c r="M49" s="105">
        <v>2018</v>
      </c>
      <c r="N49" s="106">
        <v>0</v>
      </c>
      <c r="O49" s="107">
        <f t="shared" si="1"/>
        <v>400</v>
      </c>
      <c r="P49" s="82">
        <v>0</v>
      </c>
      <c r="Q49" s="82">
        <v>400</v>
      </c>
      <c r="R49" s="82">
        <v>0</v>
      </c>
      <c r="S49" s="30"/>
    </row>
    <row r="50" spans="1:19" s="108" customFormat="1" ht="63.75" x14ac:dyDescent="0.2">
      <c r="A50" s="23">
        <v>42</v>
      </c>
      <c r="B50" s="23" t="s">
        <v>59</v>
      </c>
      <c r="C50" s="23">
        <v>4350</v>
      </c>
      <c r="D50" s="23">
        <v>5331</v>
      </c>
      <c r="E50" s="23">
        <v>53</v>
      </c>
      <c r="F50" s="23">
        <v>11</v>
      </c>
      <c r="G50" s="103">
        <v>33011001656</v>
      </c>
      <c r="H50" s="24" t="s">
        <v>486</v>
      </c>
      <c r="I50" s="25" t="s">
        <v>485</v>
      </c>
      <c r="J50" s="23" t="s">
        <v>463</v>
      </c>
      <c r="K50" s="23"/>
      <c r="L50" s="104">
        <v>300</v>
      </c>
      <c r="M50" s="105">
        <v>2018</v>
      </c>
      <c r="N50" s="106">
        <v>0</v>
      </c>
      <c r="O50" s="107">
        <f t="shared" si="1"/>
        <v>300</v>
      </c>
      <c r="P50" s="82">
        <v>0</v>
      </c>
      <c r="Q50" s="82">
        <v>300</v>
      </c>
      <c r="R50" s="82">
        <v>0</v>
      </c>
      <c r="S50" s="30"/>
    </row>
    <row r="51" spans="1:19" s="108" customFormat="1" ht="38.25" x14ac:dyDescent="0.2">
      <c r="A51" s="23">
        <v>43</v>
      </c>
      <c r="B51" s="23" t="s">
        <v>59</v>
      </c>
      <c r="C51" s="23">
        <v>4350</v>
      </c>
      <c r="D51" s="23">
        <v>6351</v>
      </c>
      <c r="E51" s="23">
        <v>63</v>
      </c>
      <c r="F51" s="23">
        <v>11</v>
      </c>
      <c r="G51" s="103">
        <v>33011001656</v>
      </c>
      <c r="H51" s="24" t="s">
        <v>484</v>
      </c>
      <c r="I51" s="25" t="s">
        <v>483</v>
      </c>
      <c r="J51" s="23" t="s">
        <v>463</v>
      </c>
      <c r="K51" s="23"/>
      <c r="L51" s="104">
        <v>300</v>
      </c>
      <c r="M51" s="105">
        <v>2018</v>
      </c>
      <c r="N51" s="106">
        <v>0</v>
      </c>
      <c r="O51" s="107">
        <f t="shared" si="1"/>
        <v>300</v>
      </c>
      <c r="P51" s="82">
        <v>0</v>
      </c>
      <c r="Q51" s="82">
        <v>300</v>
      </c>
      <c r="R51" s="82">
        <v>0</v>
      </c>
      <c r="S51" s="30"/>
    </row>
    <row r="52" spans="1:19" s="108" customFormat="1" ht="38.25" x14ac:dyDescent="0.2">
      <c r="A52" s="196">
        <v>44</v>
      </c>
      <c r="B52" s="23" t="s">
        <v>59</v>
      </c>
      <c r="C52" s="23">
        <v>4350</v>
      </c>
      <c r="D52" s="23">
        <v>5331</v>
      </c>
      <c r="E52" s="23">
        <v>53</v>
      </c>
      <c r="F52" s="23">
        <v>11</v>
      </c>
      <c r="G52" s="103">
        <v>33011001656</v>
      </c>
      <c r="H52" s="24" t="s">
        <v>482</v>
      </c>
      <c r="I52" s="25" t="s">
        <v>481</v>
      </c>
      <c r="J52" s="23"/>
      <c r="K52" s="23"/>
      <c r="L52" s="104">
        <v>450</v>
      </c>
      <c r="M52" s="105">
        <v>2018</v>
      </c>
      <c r="N52" s="106">
        <v>0</v>
      </c>
      <c r="O52" s="107">
        <f t="shared" si="1"/>
        <v>450</v>
      </c>
      <c r="P52" s="82">
        <v>150</v>
      </c>
      <c r="Q52" s="82">
        <v>300</v>
      </c>
      <c r="R52" s="82">
        <v>0</v>
      </c>
      <c r="S52" s="30"/>
    </row>
    <row r="53" spans="1:19" s="108" customFormat="1" ht="51" x14ac:dyDescent="0.2">
      <c r="A53" s="23">
        <v>45</v>
      </c>
      <c r="B53" s="23" t="s">
        <v>59</v>
      </c>
      <c r="C53" s="23">
        <v>4350</v>
      </c>
      <c r="D53" s="23">
        <v>5331</v>
      </c>
      <c r="E53" s="23">
        <v>53</v>
      </c>
      <c r="F53" s="23">
        <v>11</v>
      </c>
      <c r="G53" s="103">
        <v>33011001656</v>
      </c>
      <c r="H53" s="24" t="s">
        <v>480</v>
      </c>
      <c r="I53" s="25" t="s">
        <v>479</v>
      </c>
      <c r="J53" s="23" t="s">
        <v>463</v>
      </c>
      <c r="K53" s="23"/>
      <c r="L53" s="104">
        <v>440</v>
      </c>
      <c r="M53" s="105">
        <v>2018</v>
      </c>
      <c r="N53" s="106">
        <v>0</v>
      </c>
      <c r="O53" s="107">
        <f t="shared" si="1"/>
        <v>440</v>
      </c>
      <c r="P53" s="82">
        <v>0</v>
      </c>
      <c r="Q53" s="82">
        <v>440</v>
      </c>
      <c r="R53" s="82">
        <v>0</v>
      </c>
      <c r="S53" s="30"/>
    </row>
    <row r="54" spans="1:19" s="108" customFormat="1" ht="47.25" x14ac:dyDescent="0.2">
      <c r="A54" s="23">
        <v>46</v>
      </c>
      <c r="B54" s="23" t="s">
        <v>44</v>
      </c>
      <c r="C54" s="23">
        <v>4357</v>
      </c>
      <c r="D54" s="23">
        <v>6351</v>
      </c>
      <c r="E54" s="23">
        <v>63</v>
      </c>
      <c r="F54" s="23">
        <v>11</v>
      </c>
      <c r="G54" s="103">
        <v>66011001657</v>
      </c>
      <c r="H54" s="24" t="s">
        <v>818</v>
      </c>
      <c r="I54" s="25" t="s">
        <v>754</v>
      </c>
      <c r="J54" s="23"/>
      <c r="K54" s="23"/>
      <c r="L54" s="104">
        <v>700</v>
      </c>
      <c r="M54" s="105">
        <v>2018</v>
      </c>
      <c r="N54" s="106">
        <v>0</v>
      </c>
      <c r="O54" s="107">
        <f t="shared" si="1"/>
        <v>700</v>
      </c>
      <c r="P54" s="82">
        <v>0</v>
      </c>
      <c r="Q54" s="82">
        <v>700</v>
      </c>
      <c r="R54" s="82">
        <v>0</v>
      </c>
      <c r="S54" s="30"/>
    </row>
    <row r="55" spans="1:19" s="108" customFormat="1" ht="31.5" x14ac:dyDescent="0.2">
      <c r="A55" s="196">
        <v>47</v>
      </c>
      <c r="B55" s="23" t="s">
        <v>44</v>
      </c>
      <c r="C55" s="23">
        <v>4357</v>
      </c>
      <c r="D55" s="23">
        <v>5331</v>
      </c>
      <c r="E55" s="23">
        <v>53</v>
      </c>
      <c r="F55" s="23">
        <v>11</v>
      </c>
      <c r="G55" s="103">
        <v>33011001657</v>
      </c>
      <c r="H55" s="24" t="s">
        <v>819</v>
      </c>
      <c r="I55" s="25" t="s">
        <v>755</v>
      </c>
      <c r="J55" s="23"/>
      <c r="K55" s="23"/>
      <c r="L55" s="104">
        <v>300</v>
      </c>
      <c r="M55" s="105">
        <v>2018</v>
      </c>
      <c r="N55" s="106">
        <v>0</v>
      </c>
      <c r="O55" s="107">
        <f t="shared" si="1"/>
        <v>300</v>
      </c>
      <c r="P55" s="82">
        <v>0</v>
      </c>
      <c r="Q55" s="82">
        <v>300</v>
      </c>
      <c r="R55" s="82">
        <v>0</v>
      </c>
      <c r="S55" s="30"/>
    </row>
    <row r="56" spans="1:19" s="108" customFormat="1" ht="47.25" x14ac:dyDescent="0.2">
      <c r="A56" s="23">
        <v>48</v>
      </c>
      <c r="B56" s="23" t="s">
        <v>44</v>
      </c>
      <c r="C56" s="23">
        <v>4357</v>
      </c>
      <c r="D56" s="23">
        <v>6351</v>
      </c>
      <c r="E56" s="23">
        <v>63</v>
      </c>
      <c r="F56" s="23">
        <v>11</v>
      </c>
      <c r="G56" s="103">
        <v>66011001657</v>
      </c>
      <c r="H56" s="24" t="s">
        <v>478</v>
      </c>
      <c r="I56" s="25" t="s">
        <v>756</v>
      </c>
      <c r="J56" s="23"/>
      <c r="K56" s="23"/>
      <c r="L56" s="104">
        <v>600</v>
      </c>
      <c r="M56" s="105">
        <v>2018</v>
      </c>
      <c r="N56" s="106">
        <v>0</v>
      </c>
      <c r="O56" s="107">
        <f t="shared" si="1"/>
        <v>600</v>
      </c>
      <c r="P56" s="82">
        <v>0</v>
      </c>
      <c r="Q56" s="82">
        <v>600</v>
      </c>
      <c r="R56" s="82">
        <v>0</v>
      </c>
      <c r="S56" s="30"/>
    </row>
    <row r="57" spans="1:19" s="108" customFormat="1" ht="31.5" x14ac:dyDescent="0.2">
      <c r="A57" s="23">
        <v>49</v>
      </c>
      <c r="B57" s="23" t="s">
        <v>44</v>
      </c>
      <c r="C57" s="23">
        <v>4350</v>
      </c>
      <c r="D57" s="23">
        <v>6351</v>
      </c>
      <c r="E57" s="23">
        <v>63</v>
      </c>
      <c r="F57" s="23">
        <v>11</v>
      </c>
      <c r="G57" s="103">
        <v>66011001658</v>
      </c>
      <c r="H57" s="24" t="s">
        <v>477</v>
      </c>
      <c r="I57" s="25" t="s">
        <v>476</v>
      </c>
      <c r="J57" s="23" t="s">
        <v>463</v>
      </c>
      <c r="K57" s="23"/>
      <c r="L57" s="104">
        <v>622</v>
      </c>
      <c r="M57" s="105">
        <v>2018</v>
      </c>
      <c r="N57" s="106">
        <v>0</v>
      </c>
      <c r="O57" s="107">
        <f t="shared" si="1"/>
        <v>622</v>
      </c>
      <c r="P57" s="82">
        <v>0</v>
      </c>
      <c r="Q57" s="82">
        <v>622</v>
      </c>
      <c r="R57" s="82">
        <v>0</v>
      </c>
      <c r="S57" s="30"/>
    </row>
    <row r="58" spans="1:19" s="108" customFormat="1" ht="47.25" x14ac:dyDescent="0.2">
      <c r="A58" s="196">
        <v>50</v>
      </c>
      <c r="B58" s="23" t="s">
        <v>44</v>
      </c>
      <c r="C58" s="23">
        <v>4350</v>
      </c>
      <c r="D58" s="23">
        <v>5331</v>
      </c>
      <c r="E58" s="23">
        <v>53</v>
      </c>
      <c r="F58" s="23">
        <v>11</v>
      </c>
      <c r="G58" s="103">
        <v>33011001658</v>
      </c>
      <c r="H58" s="24" t="s">
        <v>475</v>
      </c>
      <c r="I58" s="25" t="s">
        <v>474</v>
      </c>
      <c r="J58" s="23" t="s">
        <v>463</v>
      </c>
      <c r="K58" s="23"/>
      <c r="L58" s="104">
        <v>120</v>
      </c>
      <c r="M58" s="105">
        <v>2018</v>
      </c>
      <c r="N58" s="106">
        <v>0</v>
      </c>
      <c r="O58" s="107">
        <f t="shared" si="1"/>
        <v>120</v>
      </c>
      <c r="P58" s="82">
        <v>0</v>
      </c>
      <c r="Q58" s="82">
        <v>120</v>
      </c>
      <c r="R58" s="82">
        <v>0</v>
      </c>
      <c r="S58" s="30"/>
    </row>
    <row r="59" spans="1:19" s="108" customFormat="1" ht="47.25" x14ac:dyDescent="0.2">
      <c r="A59" s="23">
        <v>51</v>
      </c>
      <c r="B59" s="23" t="s">
        <v>44</v>
      </c>
      <c r="C59" s="23">
        <v>4350</v>
      </c>
      <c r="D59" s="23">
        <v>6351</v>
      </c>
      <c r="E59" s="23">
        <v>63</v>
      </c>
      <c r="F59" s="23">
        <v>11</v>
      </c>
      <c r="G59" s="103">
        <v>66011001658</v>
      </c>
      <c r="H59" s="24" t="s">
        <v>473</v>
      </c>
      <c r="I59" s="25" t="s">
        <v>472</v>
      </c>
      <c r="J59" s="23" t="s">
        <v>463</v>
      </c>
      <c r="K59" s="23"/>
      <c r="L59" s="104">
        <v>361</v>
      </c>
      <c r="M59" s="105">
        <v>2018</v>
      </c>
      <c r="N59" s="106">
        <v>0</v>
      </c>
      <c r="O59" s="107">
        <f t="shared" si="1"/>
        <v>361</v>
      </c>
      <c r="P59" s="82">
        <v>0</v>
      </c>
      <c r="Q59" s="82">
        <v>361</v>
      </c>
      <c r="R59" s="82">
        <v>0</v>
      </c>
      <c r="S59" s="30"/>
    </row>
    <row r="60" spans="1:19" s="108" customFormat="1" ht="47.25" x14ac:dyDescent="0.2">
      <c r="A60" s="23">
        <v>52</v>
      </c>
      <c r="B60" s="23" t="s">
        <v>44</v>
      </c>
      <c r="C60" s="23">
        <v>4350</v>
      </c>
      <c r="D60" s="23">
        <v>6351</v>
      </c>
      <c r="E60" s="23">
        <v>63</v>
      </c>
      <c r="F60" s="23">
        <v>11</v>
      </c>
      <c r="G60" s="103">
        <v>66011001658</v>
      </c>
      <c r="H60" s="24" t="s">
        <v>471</v>
      </c>
      <c r="I60" s="25" t="s">
        <v>470</v>
      </c>
      <c r="J60" s="23" t="s">
        <v>463</v>
      </c>
      <c r="K60" s="23"/>
      <c r="L60" s="104">
        <v>131</v>
      </c>
      <c r="M60" s="105">
        <v>2018</v>
      </c>
      <c r="N60" s="106">
        <v>0</v>
      </c>
      <c r="O60" s="107">
        <f t="shared" si="1"/>
        <v>131</v>
      </c>
      <c r="P60" s="82">
        <v>0</v>
      </c>
      <c r="Q60" s="82">
        <v>131</v>
      </c>
      <c r="R60" s="82">
        <v>0</v>
      </c>
      <c r="S60" s="30"/>
    </row>
    <row r="61" spans="1:19" s="108" customFormat="1" ht="31.5" x14ac:dyDescent="0.2">
      <c r="A61" s="196">
        <v>53</v>
      </c>
      <c r="B61" s="23" t="s">
        <v>44</v>
      </c>
      <c r="C61" s="23">
        <v>4357</v>
      </c>
      <c r="D61" s="23">
        <v>6351</v>
      </c>
      <c r="E61" s="23">
        <v>63</v>
      </c>
      <c r="F61" s="23">
        <v>11</v>
      </c>
      <c r="G61" s="103">
        <v>66011001660</v>
      </c>
      <c r="H61" s="24" t="s">
        <v>469</v>
      </c>
      <c r="I61" s="25" t="s">
        <v>468</v>
      </c>
      <c r="J61" s="23" t="s">
        <v>463</v>
      </c>
      <c r="K61" s="23"/>
      <c r="L61" s="104">
        <v>165</v>
      </c>
      <c r="M61" s="105">
        <v>2018</v>
      </c>
      <c r="N61" s="106">
        <v>0</v>
      </c>
      <c r="O61" s="107">
        <f t="shared" si="1"/>
        <v>165</v>
      </c>
      <c r="P61" s="82">
        <v>0</v>
      </c>
      <c r="Q61" s="82">
        <v>165</v>
      </c>
      <c r="R61" s="82">
        <v>0</v>
      </c>
      <c r="S61" s="30"/>
    </row>
    <row r="62" spans="1:19" s="108" customFormat="1" ht="31.5" x14ac:dyDescent="0.2">
      <c r="A62" s="23">
        <v>54</v>
      </c>
      <c r="B62" s="23" t="s">
        <v>44</v>
      </c>
      <c r="C62" s="23">
        <v>4357</v>
      </c>
      <c r="D62" s="23">
        <v>6351</v>
      </c>
      <c r="E62" s="23">
        <v>63</v>
      </c>
      <c r="F62" s="23">
        <v>11</v>
      </c>
      <c r="G62" s="103">
        <v>66011001660</v>
      </c>
      <c r="H62" s="24" t="s">
        <v>467</v>
      </c>
      <c r="I62" s="25" t="s">
        <v>466</v>
      </c>
      <c r="J62" s="23" t="s">
        <v>463</v>
      </c>
      <c r="K62" s="23"/>
      <c r="L62" s="104">
        <v>160</v>
      </c>
      <c r="M62" s="105">
        <v>2018</v>
      </c>
      <c r="N62" s="106">
        <v>0</v>
      </c>
      <c r="O62" s="107">
        <f t="shared" si="1"/>
        <v>160</v>
      </c>
      <c r="P62" s="82">
        <v>0</v>
      </c>
      <c r="Q62" s="82">
        <v>160</v>
      </c>
      <c r="R62" s="82">
        <v>0</v>
      </c>
      <c r="S62" s="30"/>
    </row>
    <row r="63" spans="1:19" s="108" customFormat="1" ht="47.25" x14ac:dyDescent="0.2">
      <c r="A63" s="23">
        <v>55</v>
      </c>
      <c r="B63" s="23" t="s">
        <v>44</v>
      </c>
      <c r="C63" s="23">
        <v>4357</v>
      </c>
      <c r="D63" s="23">
        <v>5331</v>
      </c>
      <c r="E63" s="23">
        <v>53</v>
      </c>
      <c r="F63" s="23">
        <v>11</v>
      </c>
      <c r="G63" s="103">
        <v>33011001661</v>
      </c>
      <c r="H63" s="24" t="s">
        <v>820</v>
      </c>
      <c r="I63" s="25" t="s">
        <v>757</v>
      </c>
      <c r="J63" s="23" t="s">
        <v>463</v>
      </c>
      <c r="K63" s="23"/>
      <c r="L63" s="104">
        <v>800</v>
      </c>
      <c r="M63" s="105">
        <v>2018</v>
      </c>
      <c r="N63" s="106">
        <v>0</v>
      </c>
      <c r="O63" s="107">
        <f t="shared" si="1"/>
        <v>800</v>
      </c>
      <c r="P63" s="82">
        <v>0</v>
      </c>
      <c r="Q63" s="82">
        <v>800</v>
      </c>
      <c r="R63" s="82">
        <v>0</v>
      </c>
      <c r="S63" s="30"/>
    </row>
    <row r="64" spans="1:19" s="108" customFormat="1" ht="31.5" x14ac:dyDescent="0.2">
      <c r="A64" s="196">
        <v>56</v>
      </c>
      <c r="B64" s="23" t="s">
        <v>44</v>
      </c>
      <c r="C64" s="23">
        <v>4357</v>
      </c>
      <c r="D64" s="23">
        <v>5331</v>
      </c>
      <c r="E64" s="23">
        <v>53</v>
      </c>
      <c r="F64" s="23">
        <v>11</v>
      </c>
      <c r="G64" s="103">
        <v>33011001661</v>
      </c>
      <c r="H64" s="24" t="s">
        <v>821</v>
      </c>
      <c r="I64" s="25" t="s">
        <v>465</v>
      </c>
      <c r="J64" s="23" t="s">
        <v>463</v>
      </c>
      <c r="K64" s="23"/>
      <c r="L64" s="104">
        <v>200</v>
      </c>
      <c r="M64" s="105">
        <v>2018</v>
      </c>
      <c r="N64" s="106">
        <v>0</v>
      </c>
      <c r="O64" s="107">
        <f t="shared" si="1"/>
        <v>200</v>
      </c>
      <c r="P64" s="82">
        <v>0</v>
      </c>
      <c r="Q64" s="82">
        <v>200</v>
      </c>
      <c r="R64" s="82">
        <v>0</v>
      </c>
      <c r="S64" s="30"/>
    </row>
    <row r="65" spans="1:20" s="108" customFormat="1" ht="31.5" x14ac:dyDescent="0.2">
      <c r="A65" s="23">
        <v>57</v>
      </c>
      <c r="B65" s="23" t="s">
        <v>44</v>
      </c>
      <c r="C65" s="23">
        <v>4357</v>
      </c>
      <c r="D65" s="23">
        <v>5331</v>
      </c>
      <c r="E65" s="23">
        <v>53</v>
      </c>
      <c r="F65" s="23">
        <v>11</v>
      </c>
      <c r="G65" s="103">
        <v>33011001661</v>
      </c>
      <c r="H65" s="24" t="s">
        <v>822</v>
      </c>
      <c r="I65" s="25" t="s">
        <v>464</v>
      </c>
      <c r="J65" s="23" t="s">
        <v>463</v>
      </c>
      <c r="K65" s="23"/>
      <c r="L65" s="104">
        <v>1750</v>
      </c>
      <c r="M65" s="105">
        <v>2018</v>
      </c>
      <c r="N65" s="106">
        <v>0</v>
      </c>
      <c r="O65" s="107">
        <f t="shared" si="1"/>
        <v>670</v>
      </c>
      <c r="P65" s="82">
        <v>0</v>
      </c>
      <c r="Q65" s="82">
        <v>670</v>
      </c>
      <c r="R65" s="82">
        <v>1080</v>
      </c>
      <c r="S65" s="30"/>
    </row>
    <row r="66" spans="1:20" s="108" customFormat="1" ht="31.5" x14ac:dyDescent="0.2">
      <c r="A66" s="23">
        <v>58</v>
      </c>
      <c r="B66" s="23" t="s">
        <v>44</v>
      </c>
      <c r="C66" s="23">
        <v>4357</v>
      </c>
      <c r="D66" s="23">
        <v>6351</v>
      </c>
      <c r="E66" s="23">
        <v>63</v>
      </c>
      <c r="F66" s="23">
        <v>11</v>
      </c>
      <c r="G66" s="103">
        <v>66011001663</v>
      </c>
      <c r="H66" s="24" t="s">
        <v>823</v>
      </c>
      <c r="I66" s="25" t="s">
        <v>758</v>
      </c>
      <c r="J66" s="23" t="s">
        <v>463</v>
      </c>
      <c r="K66" s="23"/>
      <c r="L66" s="104">
        <v>175</v>
      </c>
      <c r="M66" s="105">
        <v>2018</v>
      </c>
      <c r="N66" s="106">
        <v>0</v>
      </c>
      <c r="O66" s="107">
        <f t="shared" si="1"/>
        <v>175</v>
      </c>
      <c r="P66" s="82">
        <v>0</v>
      </c>
      <c r="Q66" s="82">
        <v>175</v>
      </c>
      <c r="R66" s="82">
        <v>0</v>
      </c>
      <c r="S66" s="30"/>
    </row>
    <row r="67" spans="1:20" s="193" customFormat="1" ht="23.45" hidden="1" customHeight="1" x14ac:dyDescent="0.2">
      <c r="A67" s="181" t="s">
        <v>71</v>
      </c>
      <c r="B67" s="182"/>
      <c r="C67" s="182"/>
      <c r="D67" s="182"/>
      <c r="E67" s="197"/>
      <c r="F67" s="182"/>
      <c r="G67" s="182"/>
      <c r="H67" s="182"/>
      <c r="I67" s="182"/>
      <c r="J67" s="182"/>
      <c r="K67" s="182"/>
      <c r="L67" s="71"/>
      <c r="M67" s="71"/>
      <c r="N67" s="71">
        <f>SUM(N68)</f>
        <v>0</v>
      </c>
      <c r="O67" s="71">
        <f>SUM(O68)</f>
        <v>0</v>
      </c>
      <c r="P67" s="71">
        <f>SUM(P68)</f>
        <v>0</v>
      </c>
      <c r="Q67" s="71">
        <f>SUM(Q68)</f>
        <v>0</v>
      </c>
      <c r="R67" s="72">
        <f>SUM(R68)</f>
        <v>0</v>
      </c>
      <c r="S67" s="21"/>
    </row>
    <row r="68" spans="1:20" s="183" customFormat="1" ht="30.75" hidden="1" customHeight="1" x14ac:dyDescent="0.2">
      <c r="A68" s="189">
        <v>1</v>
      </c>
      <c r="B68" s="189"/>
      <c r="C68" s="192"/>
      <c r="D68" s="23"/>
      <c r="E68" s="23"/>
      <c r="F68" s="189"/>
      <c r="G68" s="189"/>
      <c r="H68" s="191"/>
      <c r="I68" s="190"/>
      <c r="J68" s="189"/>
      <c r="K68" s="189"/>
      <c r="L68" s="185"/>
      <c r="M68" s="188"/>
      <c r="N68" s="186"/>
      <c r="O68" s="187"/>
      <c r="P68" s="186"/>
      <c r="Q68" s="185"/>
      <c r="R68" s="185"/>
      <c r="S68" s="184"/>
    </row>
    <row r="69" spans="1:20" ht="35.25" customHeight="1" x14ac:dyDescent="0.2">
      <c r="A69" s="109" t="s">
        <v>678</v>
      </c>
      <c r="B69" s="110"/>
      <c r="C69" s="110"/>
      <c r="D69" s="110"/>
      <c r="E69" s="110"/>
      <c r="F69" s="110"/>
      <c r="G69" s="110"/>
      <c r="H69" s="110"/>
      <c r="I69" s="110"/>
      <c r="J69" s="110"/>
      <c r="K69" s="110"/>
      <c r="L69" s="31">
        <f>+L8+L67</f>
        <v>25537</v>
      </c>
      <c r="M69" s="31"/>
      <c r="N69" s="31">
        <f>+N8+N67</f>
        <v>0</v>
      </c>
      <c r="O69" s="31">
        <f>+O8+O67</f>
        <v>24457</v>
      </c>
      <c r="P69" s="31">
        <f>+P8+P67</f>
        <v>400</v>
      </c>
      <c r="Q69" s="31">
        <f>+Q8+Q67</f>
        <v>24057</v>
      </c>
      <c r="R69" s="31">
        <f>+R8+R67</f>
        <v>1080</v>
      </c>
      <c r="S69" s="33"/>
    </row>
    <row r="70" spans="1:20" s="6" customFormat="1" x14ac:dyDescent="0.2">
      <c r="A70" s="5"/>
      <c r="B70" s="5"/>
      <c r="C70" s="5"/>
      <c r="D70" s="5"/>
      <c r="E70" s="5"/>
      <c r="F70" s="5"/>
      <c r="G70" s="5"/>
      <c r="H70" s="34"/>
      <c r="I70" s="5"/>
      <c r="J70" s="35"/>
      <c r="K70" s="36"/>
      <c r="L70" s="37"/>
      <c r="M70" s="38"/>
      <c r="N70" s="38"/>
      <c r="S70" s="39"/>
      <c r="T70" s="10"/>
    </row>
    <row r="71" spans="1:20" s="6" customFormat="1" x14ac:dyDescent="0.2">
      <c r="A71" s="5"/>
      <c r="B71" s="5"/>
      <c r="C71" s="5"/>
      <c r="D71" s="5"/>
      <c r="E71" s="5"/>
      <c r="F71" s="5"/>
      <c r="G71" s="5"/>
      <c r="H71" s="5"/>
      <c r="I71" s="5"/>
      <c r="J71" s="40"/>
      <c r="K71" s="41"/>
      <c r="L71" s="42"/>
      <c r="S71" s="39"/>
      <c r="T71" s="10"/>
    </row>
    <row r="72" spans="1:20" s="6" customFormat="1" x14ac:dyDescent="0.2">
      <c r="A72" s="5"/>
      <c r="B72" s="5"/>
      <c r="C72" s="5"/>
      <c r="D72" s="5"/>
      <c r="E72" s="5"/>
      <c r="F72" s="5"/>
      <c r="G72" s="5"/>
      <c r="H72" s="5"/>
      <c r="I72" s="5"/>
      <c r="J72" s="40"/>
      <c r="K72" s="41"/>
      <c r="L72" s="42"/>
      <c r="S72" s="39"/>
      <c r="T72" s="10"/>
    </row>
    <row r="73" spans="1:20" s="6" customFormat="1" x14ac:dyDescent="0.2">
      <c r="A73" s="5"/>
      <c r="B73" s="5"/>
      <c r="C73" s="5"/>
      <c r="D73" s="5"/>
      <c r="E73" s="5"/>
      <c r="F73" s="5"/>
      <c r="G73" s="5"/>
      <c r="H73" s="5"/>
      <c r="I73" s="5"/>
      <c r="J73" s="10"/>
      <c r="K73" s="41"/>
      <c r="L73" s="42"/>
      <c r="S73" s="39"/>
      <c r="T73" s="10"/>
    </row>
    <row r="74" spans="1:20" s="6" customFormat="1" x14ac:dyDescent="0.2">
      <c r="A74" s="5"/>
      <c r="B74" s="5"/>
      <c r="C74" s="5"/>
      <c r="D74" s="5"/>
      <c r="E74" s="5"/>
      <c r="F74" s="5"/>
      <c r="G74" s="5"/>
      <c r="H74" s="5"/>
      <c r="I74" s="5"/>
      <c r="J74" s="10"/>
      <c r="K74" s="41"/>
      <c r="L74" s="42"/>
      <c r="S74" s="39"/>
      <c r="T74" s="10"/>
    </row>
    <row r="75" spans="1:20" s="6" customFormat="1" x14ac:dyDescent="0.2">
      <c r="A75" s="5"/>
      <c r="B75" s="5"/>
      <c r="C75" s="5"/>
      <c r="D75" s="5"/>
      <c r="E75" s="5"/>
      <c r="F75" s="5"/>
      <c r="G75" s="5"/>
      <c r="H75" s="5"/>
      <c r="I75" s="5"/>
      <c r="J75" s="10"/>
      <c r="K75" s="41"/>
      <c r="L75" s="42"/>
      <c r="S75" s="39"/>
      <c r="T75" s="10"/>
    </row>
    <row r="76" spans="1:20" s="6" customFormat="1" x14ac:dyDescent="0.2">
      <c r="A76" s="5"/>
      <c r="B76" s="5"/>
      <c r="C76" s="5"/>
      <c r="D76" s="5"/>
      <c r="E76" s="5"/>
      <c r="F76" s="5"/>
      <c r="G76" s="5"/>
      <c r="H76" s="5"/>
      <c r="I76" s="5"/>
      <c r="J76" s="10"/>
      <c r="K76" s="41"/>
      <c r="L76" s="42"/>
      <c r="S76" s="39"/>
      <c r="T76" s="10"/>
    </row>
    <row r="77" spans="1:20" s="6" customFormat="1" x14ac:dyDescent="0.2">
      <c r="A77" s="5"/>
      <c r="B77" s="5"/>
      <c r="C77" s="5"/>
      <c r="D77" s="5"/>
      <c r="E77" s="5"/>
      <c r="F77" s="5"/>
      <c r="G77" s="5"/>
      <c r="H77" s="5"/>
      <c r="I77" s="5"/>
      <c r="J77" s="10"/>
      <c r="K77" s="41"/>
      <c r="L77" s="42"/>
      <c r="S77" s="39"/>
      <c r="T77" s="10"/>
    </row>
    <row r="78" spans="1:20" s="6" customFormat="1" x14ac:dyDescent="0.2">
      <c r="A78" s="5"/>
      <c r="B78" s="5"/>
      <c r="C78" s="5"/>
      <c r="D78" s="5"/>
      <c r="E78" s="5"/>
      <c r="F78" s="5"/>
      <c r="G78" s="5"/>
      <c r="H78" s="5"/>
      <c r="I78" s="5"/>
      <c r="J78" s="10"/>
      <c r="K78" s="41"/>
      <c r="L78" s="42"/>
      <c r="S78" s="39"/>
      <c r="T78" s="10"/>
    </row>
    <row r="79" spans="1:20" s="6" customFormat="1" x14ac:dyDescent="0.2">
      <c r="A79" s="5"/>
      <c r="B79" s="5"/>
      <c r="C79" s="5"/>
      <c r="D79" s="5"/>
      <c r="E79" s="5"/>
      <c r="F79" s="5"/>
      <c r="G79" s="5"/>
      <c r="H79" s="5"/>
      <c r="I79" s="5"/>
      <c r="J79" s="10"/>
      <c r="K79" s="41"/>
      <c r="L79" s="42"/>
      <c r="S79" s="39"/>
      <c r="T79" s="10"/>
    </row>
    <row r="80" spans="1:20" s="6" customFormat="1" x14ac:dyDescent="0.2">
      <c r="A80" s="5"/>
      <c r="B80" s="5"/>
      <c r="C80" s="5"/>
      <c r="D80" s="5"/>
      <c r="E80" s="5"/>
      <c r="F80" s="5"/>
      <c r="G80" s="5"/>
      <c r="H80" s="5"/>
      <c r="I80" s="5"/>
      <c r="J80" s="10"/>
      <c r="K80" s="41"/>
      <c r="L80" s="42"/>
      <c r="S80" s="39"/>
      <c r="T80" s="10"/>
    </row>
    <row r="81" spans="1:20" s="6" customFormat="1" x14ac:dyDescent="0.2">
      <c r="A81" s="5"/>
      <c r="B81" s="5"/>
      <c r="C81" s="5"/>
      <c r="D81" s="5"/>
      <c r="E81" s="5"/>
      <c r="F81" s="5"/>
      <c r="G81" s="5"/>
      <c r="H81" s="5"/>
      <c r="I81" s="5"/>
      <c r="J81" s="10"/>
      <c r="K81" s="41"/>
      <c r="L81" s="42"/>
      <c r="S81" s="39"/>
      <c r="T81" s="10"/>
    </row>
    <row r="82" spans="1:20" s="6" customFormat="1" x14ac:dyDescent="0.2">
      <c r="A82" s="5"/>
      <c r="B82" s="5"/>
      <c r="C82" s="5"/>
      <c r="D82" s="5"/>
      <c r="E82" s="5"/>
      <c r="F82" s="5"/>
      <c r="G82" s="5"/>
      <c r="H82" s="5"/>
      <c r="I82" s="5"/>
      <c r="J82" s="10"/>
      <c r="K82" s="41"/>
      <c r="L82" s="42"/>
      <c r="S82" s="39"/>
      <c r="T82" s="10"/>
    </row>
    <row r="83" spans="1:20" s="6" customFormat="1" x14ac:dyDescent="0.2">
      <c r="A83" s="5"/>
      <c r="B83" s="5"/>
      <c r="C83" s="5"/>
      <c r="D83" s="5"/>
      <c r="E83" s="5"/>
      <c r="F83" s="5"/>
      <c r="G83" s="5"/>
      <c r="H83" s="5"/>
      <c r="I83" s="5"/>
      <c r="J83" s="10"/>
      <c r="K83" s="41"/>
      <c r="L83" s="42"/>
      <c r="S83" s="39"/>
      <c r="T83" s="10"/>
    </row>
    <row r="84" spans="1:20" s="6" customFormat="1" x14ac:dyDescent="0.2">
      <c r="A84" s="5"/>
      <c r="B84" s="5"/>
      <c r="C84" s="5"/>
      <c r="D84" s="5"/>
      <c r="E84" s="5"/>
      <c r="F84" s="5"/>
      <c r="G84" s="5"/>
      <c r="H84" s="5"/>
      <c r="I84" s="5"/>
      <c r="J84" s="10"/>
      <c r="K84" s="41"/>
      <c r="L84" s="42"/>
      <c r="S84" s="39"/>
      <c r="T84" s="10"/>
    </row>
    <row r="85" spans="1:20" s="6" customFormat="1" x14ac:dyDescent="0.2">
      <c r="A85" s="5"/>
      <c r="B85" s="5"/>
      <c r="C85" s="5"/>
      <c r="D85" s="5"/>
      <c r="E85" s="5"/>
      <c r="F85" s="5"/>
      <c r="G85" s="5"/>
      <c r="H85" s="5"/>
      <c r="I85" s="5"/>
      <c r="J85" s="10"/>
      <c r="K85" s="41"/>
      <c r="L85" s="42"/>
      <c r="S85" s="39"/>
      <c r="T85" s="10"/>
    </row>
    <row r="86" spans="1:20" s="6" customFormat="1" x14ac:dyDescent="0.2">
      <c r="A86" s="5"/>
      <c r="B86" s="5"/>
      <c r="C86" s="5"/>
      <c r="D86" s="5"/>
      <c r="E86" s="5"/>
      <c r="F86" s="5"/>
      <c r="G86" s="5"/>
      <c r="H86" s="5"/>
      <c r="I86" s="5"/>
      <c r="J86" s="10"/>
      <c r="K86" s="41"/>
      <c r="L86" s="42"/>
      <c r="S86" s="39"/>
      <c r="T86" s="10"/>
    </row>
    <row r="87" spans="1:20" s="6" customFormat="1" x14ac:dyDescent="0.2">
      <c r="A87" s="5"/>
      <c r="B87" s="5"/>
      <c r="C87" s="5"/>
      <c r="D87" s="5"/>
      <c r="E87" s="5"/>
      <c r="F87" s="5"/>
      <c r="G87" s="5"/>
      <c r="H87" s="5"/>
      <c r="I87" s="5"/>
      <c r="J87" s="10"/>
      <c r="K87" s="41"/>
      <c r="L87" s="42"/>
      <c r="S87" s="39"/>
      <c r="T87" s="10"/>
    </row>
    <row r="88" spans="1:20" s="6" customFormat="1" x14ac:dyDescent="0.2">
      <c r="A88" s="5"/>
      <c r="B88" s="5"/>
      <c r="C88" s="5"/>
      <c r="D88" s="5"/>
      <c r="E88" s="5"/>
      <c r="F88" s="5"/>
      <c r="G88" s="5"/>
      <c r="H88" s="5"/>
      <c r="I88" s="5"/>
      <c r="J88" s="10"/>
      <c r="K88" s="41"/>
      <c r="L88" s="42"/>
      <c r="S88" s="39"/>
      <c r="T88" s="10"/>
    </row>
    <row r="89" spans="1:20" s="6" customFormat="1" x14ac:dyDescent="0.2">
      <c r="A89" s="5"/>
      <c r="B89" s="5"/>
      <c r="C89" s="5"/>
      <c r="D89" s="5"/>
      <c r="E89" s="5"/>
      <c r="F89" s="5"/>
      <c r="G89" s="5"/>
      <c r="H89" s="5"/>
      <c r="I89" s="5"/>
      <c r="J89" s="10"/>
      <c r="K89" s="41"/>
      <c r="L89" s="42"/>
      <c r="S89" s="39"/>
      <c r="T89" s="10"/>
    </row>
    <row r="90" spans="1:20" s="6" customFormat="1" x14ac:dyDescent="0.2">
      <c r="A90" s="5"/>
      <c r="B90" s="5"/>
      <c r="C90" s="5"/>
      <c r="D90" s="5"/>
      <c r="E90" s="5"/>
      <c r="F90" s="5"/>
      <c r="G90" s="5"/>
      <c r="H90" s="5"/>
      <c r="I90" s="5"/>
      <c r="J90" s="10"/>
      <c r="K90" s="5"/>
      <c r="L90" s="42"/>
      <c r="S90" s="39"/>
      <c r="T90" s="10"/>
    </row>
    <row r="91" spans="1:20" s="6" customFormat="1" x14ac:dyDescent="0.2">
      <c r="A91" s="5"/>
      <c r="B91" s="5"/>
      <c r="C91" s="5"/>
      <c r="D91" s="5"/>
      <c r="E91" s="5"/>
      <c r="F91" s="5"/>
      <c r="G91" s="5"/>
      <c r="H91" s="5"/>
      <c r="I91" s="5"/>
      <c r="J91" s="10"/>
      <c r="K91" s="5"/>
      <c r="L91" s="42"/>
      <c r="S91" s="39"/>
      <c r="T91" s="10"/>
    </row>
    <row r="92" spans="1:20" s="6" customFormat="1" x14ac:dyDescent="0.2">
      <c r="A92" s="5"/>
      <c r="B92" s="5"/>
      <c r="C92" s="5"/>
      <c r="D92" s="5"/>
      <c r="E92" s="5"/>
      <c r="F92" s="5"/>
      <c r="G92" s="5"/>
      <c r="H92" s="5"/>
      <c r="I92" s="5"/>
      <c r="J92" s="10"/>
      <c r="K92" s="5"/>
      <c r="L92" s="42"/>
      <c r="S92" s="39"/>
      <c r="T92" s="10"/>
    </row>
    <row r="93" spans="1:20" s="6" customFormat="1" x14ac:dyDescent="0.2">
      <c r="A93" s="5"/>
      <c r="B93" s="5"/>
      <c r="C93" s="5"/>
      <c r="D93" s="5"/>
      <c r="E93" s="5"/>
      <c r="F93" s="5"/>
      <c r="G93" s="5"/>
      <c r="H93" s="5"/>
      <c r="I93" s="5"/>
      <c r="J93" s="10"/>
      <c r="K93" s="5"/>
      <c r="L93" s="42"/>
      <c r="S93" s="39"/>
      <c r="T93" s="10"/>
    </row>
    <row r="94" spans="1:20" s="6" customFormat="1" x14ac:dyDescent="0.2">
      <c r="A94" s="5"/>
      <c r="B94" s="5"/>
      <c r="C94" s="5"/>
      <c r="D94" s="5"/>
      <c r="E94" s="5"/>
      <c r="F94" s="5"/>
      <c r="G94" s="5"/>
      <c r="H94" s="5"/>
      <c r="I94" s="5"/>
      <c r="J94" s="10"/>
      <c r="K94" s="5"/>
      <c r="L94" s="42"/>
      <c r="S94" s="39"/>
      <c r="T94" s="10"/>
    </row>
    <row r="95" spans="1:20" s="6" customFormat="1" x14ac:dyDescent="0.2">
      <c r="A95" s="5"/>
      <c r="B95" s="5"/>
      <c r="C95" s="5"/>
      <c r="D95" s="5"/>
      <c r="E95" s="5"/>
      <c r="F95" s="5"/>
      <c r="G95" s="5"/>
      <c r="H95" s="5"/>
      <c r="I95" s="5"/>
      <c r="J95" s="10"/>
      <c r="K95" s="5"/>
      <c r="L95" s="42"/>
      <c r="S95" s="39"/>
      <c r="T95" s="10"/>
    </row>
    <row r="96" spans="1:20" s="6" customFormat="1" x14ac:dyDescent="0.2">
      <c r="A96" s="5"/>
      <c r="B96" s="5"/>
      <c r="C96" s="5"/>
      <c r="D96" s="5"/>
      <c r="E96" s="5"/>
      <c r="F96" s="5"/>
      <c r="G96" s="5"/>
      <c r="H96" s="5"/>
      <c r="I96" s="5"/>
      <c r="J96" s="10"/>
      <c r="K96" s="5"/>
      <c r="L96" s="42"/>
      <c r="S96" s="39"/>
      <c r="T96" s="10"/>
    </row>
    <row r="97" spans="1:20" s="6" customFormat="1" x14ac:dyDescent="0.2">
      <c r="A97" s="5"/>
      <c r="B97" s="5"/>
      <c r="C97" s="5"/>
      <c r="D97" s="5"/>
      <c r="E97" s="5"/>
      <c r="F97" s="5"/>
      <c r="G97" s="5"/>
      <c r="H97" s="5"/>
      <c r="I97" s="5"/>
      <c r="J97" s="10"/>
      <c r="K97" s="5"/>
      <c r="L97" s="42"/>
      <c r="S97" s="39"/>
      <c r="T97" s="10"/>
    </row>
    <row r="98" spans="1:20" s="6" customFormat="1" x14ac:dyDescent="0.2">
      <c r="A98" s="5"/>
      <c r="B98" s="5"/>
      <c r="C98" s="5"/>
      <c r="D98" s="5"/>
      <c r="E98" s="5"/>
      <c r="F98" s="5"/>
      <c r="G98" s="5"/>
      <c r="H98" s="5"/>
      <c r="I98" s="5"/>
      <c r="J98" s="10"/>
      <c r="K98" s="5"/>
      <c r="L98" s="42"/>
      <c r="S98" s="39"/>
      <c r="T98" s="10"/>
    </row>
    <row r="99" spans="1:20" s="6" customFormat="1" x14ac:dyDescent="0.2">
      <c r="A99" s="5"/>
      <c r="B99" s="5"/>
      <c r="C99" s="5"/>
      <c r="D99" s="5"/>
      <c r="E99" s="5"/>
      <c r="F99" s="5"/>
      <c r="G99" s="5"/>
      <c r="H99" s="5"/>
      <c r="I99" s="5"/>
      <c r="J99" s="10"/>
      <c r="K99" s="5"/>
      <c r="L99" s="42"/>
      <c r="S99" s="39"/>
      <c r="T99" s="10"/>
    </row>
    <row r="100" spans="1:20" s="6" customFormat="1" x14ac:dyDescent="0.2">
      <c r="A100" s="5"/>
      <c r="B100" s="5"/>
      <c r="C100" s="5"/>
      <c r="D100" s="5"/>
      <c r="E100" s="5"/>
      <c r="F100" s="5"/>
      <c r="G100" s="5"/>
      <c r="H100" s="5"/>
      <c r="I100" s="5"/>
      <c r="J100" s="10"/>
      <c r="K100" s="5"/>
      <c r="L100" s="42"/>
      <c r="S100" s="39"/>
      <c r="T100" s="10"/>
    </row>
    <row r="101" spans="1:20" s="6" customFormat="1" x14ac:dyDescent="0.2">
      <c r="A101" s="10"/>
      <c r="B101" s="10"/>
      <c r="C101" s="10"/>
      <c r="D101" s="10"/>
      <c r="E101" s="10"/>
      <c r="F101" s="10"/>
      <c r="G101" s="10"/>
      <c r="H101" s="10"/>
      <c r="I101" s="10"/>
      <c r="J101" s="10"/>
      <c r="K101" s="5"/>
      <c r="L101" s="42"/>
      <c r="S101" s="39"/>
      <c r="T101" s="10"/>
    </row>
    <row r="102" spans="1:20" s="6" customFormat="1" x14ac:dyDescent="0.2">
      <c r="A102" s="10"/>
      <c r="B102" s="10"/>
      <c r="C102" s="10"/>
      <c r="D102" s="10"/>
      <c r="E102" s="10"/>
      <c r="F102" s="10"/>
      <c r="G102" s="10"/>
      <c r="H102" s="10"/>
      <c r="I102" s="10"/>
      <c r="J102" s="10"/>
      <c r="K102" s="5"/>
      <c r="L102" s="42"/>
      <c r="S102" s="39"/>
      <c r="T102" s="10"/>
    </row>
    <row r="103" spans="1:20" s="6" customFormat="1" x14ac:dyDescent="0.2">
      <c r="A103" s="10"/>
      <c r="B103" s="10"/>
      <c r="C103" s="10"/>
      <c r="D103" s="10"/>
      <c r="E103" s="10"/>
      <c r="F103" s="10"/>
      <c r="G103" s="10"/>
      <c r="H103" s="10"/>
      <c r="I103" s="10"/>
      <c r="J103" s="10"/>
      <c r="K103" s="5"/>
      <c r="L103" s="42"/>
      <c r="S103" s="39"/>
      <c r="T103" s="10"/>
    </row>
    <row r="104" spans="1:20" s="6" customFormat="1" x14ac:dyDescent="0.2">
      <c r="A104" s="10"/>
      <c r="B104" s="10"/>
      <c r="C104" s="10"/>
      <c r="D104" s="10"/>
      <c r="E104" s="10"/>
      <c r="F104" s="10"/>
      <c r="G104" s="10"/>
      <c r="H104" s="10"/>
      <c r="I104" s="10"/>
      <c r="J104" s="10"/>
      <c r="K104" s="5"/>
      <c r="L104" s="42"/>
      <c r="S104" s="39"/>
      <c r="T104" s="10"/>
    </row>
    <row r="105" spans="1:20" s="6" customFormat="1" x14ac:dyDescent="0.2">
      <c r="A105" s="10"/>
      <c r="B105" s="10"/>
      <c r="C105" s="10"/>
      <c r="D105" s="10"/>
      <c r="E105" s="10"/>
      <c r="F105" s="10"/>
      <c r="G105" s="10"/>
      <c r="H105" s="10"/>
      <c r="I105" s="10"/>
      <c r="J105" s="10"/>
      <c r="K105" s="5"/>
      <c r="L105" s="42"/>
      <c r="S105" s="39"/>
      <c r="T105" s="10"/>
    </row>
    <row r="106" spans="1:20" s="6" customFormat="1" x14ac:dyDescent="0.2">
      <c r="A106" s="10"/>
      <c r="B106" s="10"/>
      <c r="C106" s="10"/>
      <c r="D106" s="10"/>
      <c r="E106" s="10"/>
      <c r="F106" s="10"/>
      <c r="G106" s="10"/>
      <c r="H106" s="10"/>
      <c r="I106" s="10"/>
      <c r="J106" s="10"/>
      <c r="K106" s="5"/>
      <c r="L106" s="42"/>
      <c r="S106" s="39"/>
      <c r="T106" s="10"/>
    </row>
    <row r="107" spans="1:20" s="6" customFormat="1" x14ac:dyDescent="0.2">
      <c r="A107" s="10"/>
      <c r="B107" s="10"/>
      <c r="C107" s="10"/>
      <c r="D107" s="10"/>
      <c r="E107" s="10"/>
      <c r="F107" s="10"/>
      <c r="G107" s="10"/>
      <c r="H107" s="10"/>
      <c r="I107" s="10"/>
      <c r="J107" s="10"/>
      <c r="K107" s="5"/>
      <c r="L107" s="42"/>
      <c r="S107" s="39"/>
      <c r="T107" s="10"/>
    </row>
    <row r="108" spans="1:20" s="6" customFormat="1" x14ac:dyDescent="0.2">
      <c r="A108" s="10"/>
      <c r="B108" s="10"/>
      <c r="C108" s="10"/>
      <c r="D108" s="10"/>
      <c r="E108" s="10"/>
      <c r="F108" s="10"/>
      <c r="G108" s="10"/>
      <c r="H108" s="10"/>
      <c r="I108" s="10"/>
      <c r="J108" s="10"/>
      <c r="K108" s="5"/>
      <c r="L108" s="42"/>
      <c r="S108" s="39"/>
      <c r="T108" s="10"/>
    </row>
    <row r="109" spans="1:20" s="6" customFormat="1" x14ac:dyDescent="0.2">
      <c r="A109" s="10"/>
      <c r="B109" s="10"/>
      <c r="C109" s="10"/>
      <c r="D109" s="10"/>
      <c r="E109" s="10"/>
      <c r="F109" s="10"/>
      <c r="G109" s="10"/>
      <c r="H109" s="10"/>
      <c r="I109" s="10"/>
      <c r="J109" s="10"/>
      <c r="K109" s="5"/>
      <c r="L109" s="42"/>
      <c r="S109" s="39"/>
      <c r="T109" s="10"/>
    </row>
    <row r="110" spans="1:20" s="6" customFormat="1" x14ac:dyDescent="0.2">
      <c r="A110" s="10"/>
      <c r="B110" s="10"/>
      <c r="C110" s="10"/>
      <c r="D110" s="10"/>
      <c r="E110" s="10"/>
      <c r="F110" s="10"/>
      <c r="G110" s="10"/>
      <c r="H110" s="10"/>
      <c r="I110" s="10"/>
      <c r="J110" s="10"/>
      <c r="K110" s="5"/>
      <c r="L110" s="42"/>
      <c r="S110" s="39"/>
      <c r="T110" s="10"/>
    </row>
    <row r="111" spans="1:20" s="6" customFormat="1" x14ac:dyDescent="0.2">
      <c r="A111" s="10"/>
      <c r="B111" s="10"/>
      <c r="C111" s="10"/>
      <c r="D111" s="10"/>
      <c r="E111" s="10"/>
      <c r="F111" s="10"/>
      <c r="G111" s="10"/>
      <c r="H111" s="10"/>
      <c r="I111" s="10"/>
      <c r="J111" s="10"/>
      <c r="K111" s="5"/>
      <c r="L111" s="42"/>
      <c r="S111" s="39"/>
      <c r="T111" s="10"/>
    </row>
    <row r="112" spans="1:20" s="6" customFormat="1" x14ac:dyDescent="0.2">
      <c r="A112" s="10"/>
      <c r="B112" s="10"/>
      <c r="C112" s="10"/>
      <c r="D112" s="10"/>
      <c r="E112" s="10"/>
      <c r="F112" s="10"/>
      <c r="G112" s="10"/>
      <c r="H112" s="10"/>
      <c r="I112" s="10"/>
      <c r="J112" s="10"/>
      <c r="K112" s="5"/>
      <c r="L112" s="42"/>
      <c r="S112" s="39"/>
      <c r="T112" s="10"/>
    </row>
    <row r="113" spans="1:20" s="6" customFormat="1" x14ac:dyDescent="0.2">
      <c r="A113" s="10"/>
      <c r="B113" s="10"/>
      <c r="C113" s="10"/>
      <c r="D113" s="10"/>
      <c r="E113" s="10"/>
      <c r="F113" s="10"/>
      <c r="G113" s="10"/>
      <c r="H113" s="10"/>
      <c r="I113" s="10"/>
      <c r="J113" s="10"/>
      <c r="K113" s="5"/>
      <c r="L113" s="42"/>
      <c r="S113" s="39"/>
      <c r="T113" s="10"/>
    </row>
    <row r="114" spans="1:20" s="6" customFormat="1" x14ac:dyDescent="0.2">
      <c r="A114" s="10"/>
      <c r="B114" s="10"/>
      <c r="C114" s="10"/>
      <c r="D114" s="10"/>
      <c r="E114" s="10"/>
      <c r="F114" s="10"/>
      <c r="G114" s="10"/>
      <c r="H114" s="10"/>
      <c r="I114" s="10"/>
      <c r="J114" s="10"/>
      <c r="K114" s="5"/>
      <c r="L114" s="42"/>
      <c r="S114" s="39"/>
      <c r="T114" s="10"/>
    </row>
    <row r="115" spans="1:20" s="6" customFormat="1" x14ac:dyDescent="0.2">
      <c r="A115" s="10"/>
      <c r="B115" s="10"/>
      <c r="C115" s="10"/>
      <c r="D115" s="10"/>
      <c r="E115" s="10"/>
      <c r="F115" s="10"/>
      <c r="G115" s="10"/>
      <c r="H115" s="10"/>
      <c r="I115" s="10"/>
      <c r="J115" s="10"/>
      <c r="K115" s="5"/>
      <c r="L115" s="42"/>
      <c r="S115" s="39"/>
      <c r="T115" s="10"/>
    </row>
    <row r="116" spans="1:20" s="6" customFormat="1" x14ac:dyDescent="0.2">
      <c r="A116" s="10"/>
      <c r="B116" s="10"/>
      <c r="C116" s="10"/>
      <c r="D116" s="10"/>
      <c r="E116" s="10"/>
      <c r="F116" s="10"/>
      <c r="G116" s="10"/>
      <c r="H116" s="10"/>
      <c r="I116" s="10"/>
      <c r="J116" s="10"/>
      <c r="K116" s="5"/>
      <c r="L116" s="42"/>
      <c r="S116" s="39"/>
      <c r="T116" s="10"/>
    </row>
    <row r="117" spans="1:20" s="6" customFormat="1" x14ac:dyDescent="0.2">
      <c r="A117" s="10"/>
      <c r="B117" s="10"/>
      <c r="C117" s="10"/>
      <c r="D117" s="10"/>
      <c r="E117" s="10"/>
      <c r="F117" s="10"/>
      <c r="G117" s="10"/>
      <c r="H117" s="10"/>
      <c r="I117" s="10"/>
      <c r="J117" s="10"/>
      <c r="K117" s="5"/>
      <c r="L117" s="42"/>
      <c r="S117" s="39"/>
      <c r="T117" s="10"/>
    </row>
    <row r="118" spans="1:20" s="6" customFormat="1" x14ac:dyDescent="0.2">
      <c r="A118" s="10"/>
      <c r="B118" s="10"/>
      <c r="C118" s="10"/>
      <c r="D118" s="10"/>
      <c r="E118" s="10"/>
      <c r="F118" s="10"/>
      <c r="G118" s="10"/>
      <c r="H118" s="10"/>
      <c r="I118" s="10"/>
      <c r="J118" s="10"/>
      <c r="K118" s="5"/>
      <c r="L118" s="42"/>
      <c r="S118" s="39"/>
      <c r="T118" s="10"/>
    </row>
    <row r="119" spans="1:20" s="6" customFormat="1" x14ac:dyDescent="0.2">
      <c r="A119" s="10"/>
      <c r="B119" s="10"/>
      <c r="C119" s="10"/>
      <c r="D119" s="10"/>
      <c r="E119" s="10"/>
      <c r="F119" s="10"/>
      <c r="G119" s="10"/>
      <c r="H119" s="10"/>
      <c r="I119" s="10"/>
      <c r="J119" s="10"/>
      <c r="K119" s="5"/>
      <c r="L119" s="42"/>
      <c r="S119" s="39"/>
      <c r="T119" s="10"/>
    </row>
    <row r="120" spans="1:20" s="6" customFormat="1" x14ac:dyDescent="0.2">
      <c r="A120" s="10"/>
      <c r="B120" s="10"/>
      <c r="C120" s="10"/>
      <c r="D120" s="10"/>
      <c r="E120" s="10"/>
      <c r="F120" s="10"/>
      <c r="G120" s="10"/>
      <c r="H120" s="10"/>
      <c r="I120" s="10"/>
      <c r="J120" s="10"/>
      <c r="K120" s="5"/>
      <c r="L120" s="42"/>
      <c r="S120" s="39"/>
      <c r="T120" s="10"/>
    </row>
    <row r="121" spans="1:20" s="6" customFormat="1" x14ac:dyDescent="0.2">
      <c r="A121" s="10"/>
      <c r="B121" s="10"/>
      <c r="C121" s="10"/>
      <c r="D121" s="10"/>
      <c r="E121" s="10"/>
      <c r="F121" s="10"/>
      <c r="G121" s="10"/>
      <c r="H121" s="10"/>
      <c r="I121" s="10"/>
      <c r="J121" s="10"/>
      <c r="K121" s="5"/>
      <c r="L121" s="42"/>
      <c r="S121" s="39"/>
      <c r="T121" s="10"/>
    </row>
    <row r="122" spans="1:20" s="6" customFormat="1" x14ac:dyDescent="0.2">
      <c r="A122" s="10"/>
      <c r="B122" s="10"/>
      <c r="C122" s="10"/>
      <c r="D122" s="10"/>
      <c r="E122" s="10"/>
      <c r="F122" s="10"/>
      <c r="G122" s="10"/>
      <c r="H122" s="10"/>
      <c r="I122" s="10"/>
      <c r="J122" s="10"/>
      <c r="K122" s="5"/>
      <c r="L122" s="42"/>
      <c r="S122" s="39"/>
      <c r="T122" s="10"/>
    </row>
    <row r="123" spans="1:20" s="6" customFormat="1" x14ac:dyDescent="0.2">
      <c r="A123" s="10"/>
      <c r="B123" s="10"/>
      <c r="C123" s="10"/>
      <c r="D123" s="10"/>
      <c r="E123" s="10"/>
      <c r="F123" s="10"/>
      <c r="G123" s="10"/>
      <c r="H123" s="10"/>
      <c r="I123" s="10"/>
      <c r="J123" s="10"/>
      <c r="K123" s="5"/>
      <c r="L123" s="42"/>
      <c r="S123" s="39"/>
      <c r="T123" s="10"/>
    </row>
    <row r="124" spans="1:20" s="6" customFormat="1" x14ac:dyDescent="0.2">
      <c r="A124" s="10"/>
      <c r="B124" s="10"/>
      <c r="C124" s="10"/>
      <c r="D124" s="10"/>
      <c r="E124" s="10"/>
      <c r="F124" s="10"/>
      <c r="G124" s="10"/>
      <c r="H124" s="10"/>
      <c r="I124" s="10"/>
      <c r="J124" s="10"/>
      <c r="K124" s="5"/>
      <c r="L124" s="42"/>
      <c r="S124" s="39"/>
      <c r="T124" s="10"/>
    </row>
    <row r="125" spans="1:20" s="6" customFormat="1" x14ac:dyDescent="0.2">
      <c r="A125" s="10"/>
      <c r="B125" s="10"/>
      <c r="C125" s="10"/>
      <c r="D125" s="10"/>
      <c r="E125" s="10"/>
      <c r="F125" s="10"/>
      <c r="G125" s="10"/>
      <c r="H125" s="10"/>
      <c r="I125" s="10"/>
      <c r="J125" s="10"/>
      <c r="K125" s="5"/>
      <c r="L125" s="42"/>
      <c r="S125" s="39"/>
      <c r="T125" s="10"/>
    </row>
    <row r="126" spans="1:20" s="6" customFormat="1" x14ac:dyDescent="0.2">
      <c r="A126" s="10"/>
      <c r="B126" s="10"/>
      <c r="C126" s="10"/>
      <c r="D126" s="10"/>
      <c r="E126" s="10"/>
      <c r="F126" s="10"/>
      <c r="G126" s="10"/>
      <c r="H126" s="10"/>
      <c r="I126" s="10"/>
      <c r="J126" s="10"/>
      <c r="K126" s="5"/>
      <c r="L126" s="42"/>
      <c r="S126" s="39"/>
      <c r="T126" s="10"/>
    </row>
    <row r="127" spans="1:20" s="6" customFormat="1" x14ac:dyDescent="0.2">
      <c r="A127" s="10"/>
      <c r="B127" s="10"/>
      <c r="C127" s="10"/>
      <c r="D127" s="10"/>
      <c r="E127" s="10"/>
      <c r="F127" s="10"/>
      <c r="G127" s="10"/>
      <c r="H127" s="10"/>
      <c r="I127" s="10"/>
      <c r="J127" s="10"/>
      <c r="K127" s="5"/>
      <c r="L127" s="42"/>
      <c r="S127" s="39"/>
      <c r="T127" s="10"/>
    </row>
    <row r="128" spans="1:20" s="6" customFormat="1" x14ac:dyDescent="0.2">
      <c r="A128" s="10"/>
      <c r="B128" s="10"/>
      <c r="C128" s="10"/>
      <c r="D128" s="10"/>
      <c r="E128" s="10"/>
      <c r="F128" s="10"/>
      <c r="G128" s="10"/>
      <c r="H128" s="10"/>
      <c r="I128" s="10"/>
      <c r="J128" s="10"/>
      <c r="K128" s="5"/>
      <c r="L128" s="42"/>
      <c r="S128" s="39"/>
      <c r="T128" s="10"/>
    </row>
    <row r="129" spans="1:20" s="6" customFormat="1" x14ac:dyDescent="0.2">
      <c r="A129" s="10"/>
      <c r="B129" s="10"/>
      <c r="C129" s="10"/>
      <c r="D129" s="10"/>
      <c r="E129" s="10"/>
      <c r="F129" s="10"/>
      <c r="G129" s="10"/>
      <c r="H129" s="10"/>
      <c r="I129" s="10"/>
      <c r="J129" s="10"/>
      <c r="K129" s="5"/>
      <c r="L129" s="42"/>
      <c r="S129" s="39"/>
      <c r="T129" s="10"/>
    </row>
    <row r="130" spans="1:20" s="6" customFormat="1" x14ac:dyDescent="0.2">
      <c r="A130" s="10"/>
      <c r="B130" s="10"/>
      <c r="C130" s="10"/>
      <c r="D130" s="10"/>
      <c r="E130" s="10"/>
      <c r="F130" s="10"/>
      <c r="G130" s="10"/>
      <c r="H130" s="10"/>
      <c r="I130" s="10"/>
      <c r="J130" s="10"/>
      <c r="K130" s="5"/>
      <c r="L130" s="42"/>
      <c r="S130" s="39"/>
      <c r="T130" s="10"/>
    </row>
    <row r="131" spans="1:20" s="6" customFormat="1" x14ac:dyDescent="0.2">
      <c r="A131" s="10"/>
      <c r="B131" s="10"/>
      <c r="C131" s="10"/>
      <c r="D131" s="10"/>
      <c r="E131" s="10"/>
      <c r="F131" s="10"/>
      <c r="G131" s="10"/>
      <c r="H131" s="10"/>
      <c r="I131" s="10"/>
      <c r="J131" s="10"/>
      <c r="K131" s="5"/>
      <c r="L131" s="42"/>
      <c r="S131" s="39"/>
      <c r="T131" s="10"/>
    </row>
    <row r="132" spans="1:20" s="6" customFormat="1" x14ac:dyDescent="0.2">
      <c r="A132" s="10"/>
      <c r="B132" s="10"/>
      <c r="C132" s="10"/>
      <c r="D132" s="10"/>
      <c r="E132" s="10"/>
      <c r="F132" s="10"/>
      <c r="G132" s="10"/>
      <c r="H132" s="10"/>
      <c r="I132" s="10"/>
      <c r="J132" s="10"/>
      <c r="K132" s="5"/>
      <c r="L132" s="42"/>
      <c r="S132" s="39"/>
      <c r="T132" s="10"/>
    </row>
    <row r="133" spans="1:20" s="6" customFormat="1" x14ac:dyDescent="0.2">
      <c r="A133" s="10"/>
      <c r="B133" s="10"/>
      <c r="C133" s="10"/>
      <c r="D133" s="10"/>
      <c r="E133" s="10"/>
      <c r="F133" s="10"/>
      <c r="G133" s="10"/>
      <c r="H133" s="10"/>
      <c r="I133" s="10"/>
      <c r="J133" s="10"/>
      <c r="K133" s="5"/>
      <c r="L133" s="42"/>
      <c r="S133" s="39"/>
      <c r="T133" s="10"/>
    </row>
    <row r="134" spans="1:20" s="6" customFormat="1" x14ac:dyDescent="0.2">
      <c r="A134" s="10"/>
      <c r="B134" s="10"/>
      <c r="C134" s="10"/>
      <c r="D134" s="10"/>
      <c r="E134" s="10"/>
      <c r="F134" s="10"/>
      <c r="G134" s="10"/>
      <c r="H134" s="10"/>
      <c r="I134" s="10"/>
      <c r="J134" s="10"/>
      <c r="K134" s="5"/>
      <c r="L134" s="42"/>
      <c r="S134" s="39"/>
      <c r="T134" s="10"/>
    </row>
    <row r="135" spans="1:20" s="6" customFormat="1" x14ac:dyDescent="0.2">
      <c r="A135" s="10"/>
      <c r="B135" s="10"/>
      <c r="C135" s="10"/>
      <c r="D135" s="10"/>
      <c r="E135" s="10"/>
      <c r="F135" s="10"/>
      <c r="G135" s="10"/>
      <c r="H135" s="10"/>
      <c r="I135" s="10"/>
      <c r="J135" s="10"/>
      <c r="K135" s="5"/>
      <c r="L135" s="42"/>
      <c r="S135" s="39"/>
      <c r="T135" s="10"/>
    </row>
    <row r="136" spans="1:20" s="6" customFormat="1" x14ac:dyDescent="0.2">
      <c r="A136" s="10"/>
      <c r="B136" s="10"/>
      <c r="C136" s="10"/>
      <c r="D136" s="10"/>
      <c r="E136" s="10"/>
      <c r="F136" s="10"/>
      <c r="G136" s="10"/>
      <c r="H136" s="10"/>
      <c r="I136" s="10"/>
      <c r="J136" s="10"/>
      <c r="K136" s="5"/>
      <c r="L136" s="42"/>
      <c r="S136" s="39"/>
      <c r="T136" s="10"/>
    </row>
    <row r="137" spans="1:20" s="6" customFormat="1" x14ac:dyDescent="0.2">
      <c r="A137" s="10"/>
      <c r="B137" s="10"/>
      <c r="C137" s="10"/>
      <c r="D137" s="10"/>
      <c r="E137" s="10"/>
      <c r="F137" s="10"/>
      <c r="G137" s="10"/>
      <c r="H137" s="10"/>
      <c r="I137" s="10"/>
      <c r="J137" s="10"/>
      <c r="K137" s="5"/>
      <c r="L137" s="42"/>
      <c r="S137" s="39"/>
      <c r="T137" s="10"/>
    </row>
    <row r="138" spans="1:20" s="6" customFormat="1" x14ac:dyDescent="0.2">
      <c r="A138" s="10"/>
      <c r="B138" s="10"/>
      <c r="C138" s="10"/>
      <c r="D138" s="10"/>
      <c r="E138" s="10"/>
      <c r="F138" s="10"/>
      <c r="G138" s="10"/>
      <c r="H138" s="10"/>
      <c r="I138" s="10"/>
      <c r="J138" s="10"/>
      <c r="K138" s="5"/>
      <c r="L138" s="42"/>
      <c r="S138" s="39"/>
      <c r="T138" s="10"/>
    </row>
    <row r="139" spans="1:20" s="6" customFormat="1" x14ac:dyDescent="0.2">
      <c r="A139" s="10"/>
      <c r="B139" s="10"/>
      <c r="C139" s="10"/>
      <c r="D139" s="10"/>
      <c r="E139" s="10"/>
      <c r="F139" s="10"/>
      <c r="G139" s="10"/>
      <c r="H139" s="10"/>
      <c r="I139" s="10"/>
      <c r="J139" s="10"/>
      <c r="K139" s="5"/>
      <c r="L139" s="42"/>
      <c r="S139" s="39"/>
      <c r="T139" s="10"/>
    </row>
    <row r="140" spans="1:20" s="6" customFormat="1" x14ac:dyDescent="0.2">
      <c r="A140" s="10"/>
      <c r="B140" s="10"/>
      <c r="C140" s="10"/>
      <c r="D140" s="10"/>
      <c r="E140" s="10"/>
      <c r="F140" s="10"/>
      <c r="G140" s="10"/>
      <c r="H140" s="10"/>
      <c r="I140" s="10"/>
      <c r="J140" s="10"/>
      <c r="K140" s="5"/>
      <c r="L140" s="42"/>
      <c r="S140" s="39"/>
      <c r="T140" s="10"/>
    </row>
    <row r="141" spans="1:20" s="6" customFormat="1" x14ac:dyDescent="0.2">
      <c r="A141" s="10"/>
      <c r="B141" s="10"/>
      <c r="C141" s="10"/>
      <c r="D141" s="10"/>
      <c r="E141" s="10"/>
      <c r="F141" s="10"/>
      <c r="G141" s="10"/>
      <c r="H141" s="10"/>
      <c r="I141" s="10"/>
      <c r="J141" s="10"/>
      <c r="K141" s="5"/>
      <c r="L141" s="42"/>
      <c r="S141" s="39"/>
      <c r="T141" s="10"/>
    </row>
    <row r="142" spans="1:20" s="6" customFormat="1" x14ac:dyDescent="0.2">
      <c r="A142" s="10"/>
      <c r="B142" s="10"/>
      <c r="C142" s="10"/>
      <c r="D142" s="10"/>
      <c r="E142" s="10"/>
      <c r="F142" s="10"/>
      <c r="G142" s="10"/>
      <c r="H142" s="10"/>
      <c r="I142" s="10"/>
      <c r="J142" s="10"/>
      <c r="K142" s="5"/>
      <c r="L142" s="42"/>
      <c r="S142" s="39"/>
      <c r="T142" s="10"/>
    </row>
    <row r="143" spans="1:20" s="6" customFormat="1" x14ac:dyDescent="0.2">
      <c r="A143" s="10"/>
      <c r="B143" s="10"/>
      <c r="C143" s="10"/>
      <c r="D143" s="10"/>
      <c r="E143" s="10"/>
      <c r="F143" s="10"/>
      <c r="G143" s="10"/>
      <c r="H143" s="10"/>
      <c r="I143" s="10"/>
      <c r="J143" s="10"/>
      <c r="K143" s="5"/>
      <c r="L143" s="42"/>
      <c r="S143" s="39"/>
      <c r="T143" s="10"/>
    </row>
    <row r="144" spans="1:20" s="6" customFormat="1" x14ac:dyDescent="0.2">
      <c r="A144" s="10"/>
      <c r="B144" s="10"/>
      <c r="C144" s="10"/>
      <c r="D144" s="10"/>
      <c r="E144" s="10"/>
      <c r="F144" s="10"/>
      <c r="G144" s="10"/>
      <c r="H144" s="10"/>
      <c r="I144" s="10"/>
      <c r="J144" s="10"/>
      <c r="K144" s="5"/>
      <c r="L144" s="42"/>
      <c r="S144" s="39"/>
      <c r="T144" s="10"/>
    </row>
    <row r="145" spans="1:20" s="6" customFormat="1" x14ac:dyDescent="0.2">
      <c r="A145" s="10"/>
      <c r="B145" s="10"/>
      <c r="C145" s="10"/>
      <c r="D145" s="10"/>
      <c r="E145" s="10"/>
      <c r="F145" s="10"/>
      <c r="G145" s="10"/>
      <c r="H145" s="10"/>
      <c r="I145" s="10"/>
      <c r="J145" s="10"/>
      <c r="K145" s="5"/>
      <c r="L145" s="42"/>
      <c r="S145" s="39"/>
      <c r="T145" s="10"/>
    </row>
    <row r="146" spans="1:20" s="6" customFormat="1" x14ac:dyDescent="0.2">
      <c r="A146" s="10"/>
      <c r="B146" s="10"/>
      <c r="C146" s="10"/>
      <c r="D146" s="10"/>
      <c r="E146" s="10"/>
      <c r="F146" s="10"/>
      <c r="G146" s="10"/>
      <c r="H146" s="10"/>
      <c r="I146" s="10"/>
      <c r="J146" s="10"/>
      <c r="K146" s="5"/>
      <c r="L146" s="42"/>
      <c r="S146" s="39"/>
      <c r="T146" s="10"/>
    </row>
    <row r="147" spans="1:20" s="6" customFormat="1" x14ac:dyDescent="0.2">
      <c r="A147" s="10"/>
      <c r="B147" s="10"/>
      <c r="C147" s="10"/>
      <c r="D147" s="10"/>
      <c r="E147" s="10"/>
      <c r="F147" s="10"/>
      <c r="G147" s="10"/>
      <c r="H147" s="10"/>
      <c r="I147" s="10"/>
      <c r="J147" s="10"/>
      <c r="K147" s="5"/>
      <c r="L147" s="42"/>
      <c r="S147" s="39"/>
      <c r="T147" s="10"/>
    </row>
    <row r="148" spans="1:20" s="6" customFormat="1" x14ac:dyDescent="0.2">
      <c r="A148" s="10"/>
      <c r="B148" s="10"/>
      <c r="C148" s="10"/>
      <c r="D148" s="10"/>
      <c r="E148" s="10"/>
      <c r="F148" s="10"/>
      <c r="G148" s="10"/>
      <c r="H148" s="10"/>
      <c r="I148" s="10"/>
      <c r="J148" s="10"/>
      <c r="K148" s="5"/>
      <c r="L148" s="42"/>
      <c r="S148" s="39"/>
      <c r="T148" s="10"/>
    </row>
    <row r="149" spans="1:20" s="6" customFormat="1" x14ac:dyDescent="0.2">
      <c r="A149" s="10"/>
      <c r="B149" s="10"/>
      <c r="C149" s="10"/>
      <c r="D149" s="10"/>
      <c r="E149" s="10"/>
      <c r="F149" s="10"/>
      <c r="G149" s="10"/>
      <c r="H149" s="10"/>
      <c r="I149" s="10"/>
      <c r="J149" s="10"/>
      <c r="K149" s="5"/>
      <c r="L149" s="42"/>
      <c r="S149" s="39"/>
      <c r="T149" s="10"/>
    </row>
    <row r="150" spans="1:20" s="6" customFormat="1" x14ac:dyDescent="0.2">
      <c r="A150" s="10"/>
      <c r="B150" s="10"/>
      <c r="C150" s="10"/>
      <c r="D150" s="10"/>
      <c r="E150" s="10"/>
      <c r="F150" s="10"/>
      <c r="G150" s="10"/>
      <c r="H150" s="10"/>
      <c r="I150" s="10"/>
      <c r="J150" s="10"/>
      <c r="K150" s="5"/>
      <c r="L150" s="42"/>
      <c r="S150" s="39"/>
      <c r="T150" s="10"/>
    </row>
    <row r="151" spans="1:20" s="6" customFormat="1" x14ac:dyDescent="0.2">
      <c r="A151" s="10"/>
      <c r="B151" s="10"/>
      <c r="C151" s="10"/>
      <c r="D151" s="10"/>
      <c r="E151" s="10"/>
      <c r="F151" s="10"/>
      <c r="G151" s="10"/>
      <c r="H151" s="10"/>
      <c r="I151" s="10"/>
      <c r="J151" s="10"/>
      <c r="K151" s="5"/>
      <c r="L151" s="42"/>
      <c r="S151" s="39"/>
      <c r="T151" s="10"/>
    </row>
    <row r="152" spans="1:20" s="6" customFormat="1" x14ac:dyDescent="0.2">
      <c r="A152" s="10"/>
      <c r="B152" s="10"/>
      <c r="C152" s="10"/>
      <c r="D152" s="10"/>
      <c r="E152" s="10"/>
      <c r="F152" s="10"/>
      <c r="G152" s="10"/>
      <c r="H152" s="10"/>
      <c r="I152" s="10"/>
      <c r="J152" s="10"/>
      <c r="K152" s="5"/>
      <c r="L152" s="42"/>
      <c r="S152" s="39"/>
      <c r="T152" s="10"/>
    </row>
  </sheetData>
  <mergeCells count="18">
    <mergeCell ref="S6:S7"/>
    <mergeCell ref="H6:H7"/>
    <mergeCell ref="I6:I7"/>
    <mergeCell ref="J6:J7"/>
    <mergeCell ref="K6:K7"/>
    <mergeCell ref="L6:L7"/>
    <mergeCell ref="M6:M7"/>
    <mergeCell ref="F6:F7"/>
    <mergeCell ref="E6:E7"/>
    <mergeCell ref="A5:R5"/>
    <mergeCell ref="N6:N7"/>
    <mergeCell ref="O6:Q6"/>
    <mergeCell ref="R6:R7"/>
    <mergeCell ref="G6:G7"/>
    <mergeCell ref="A6:A7"/>
    <mergeCell ref="B6:B7"/>
    <mergeCell ref="C6:C7"/>
    <mergeCell ref="D6:D7"/>
  </mergeCells>
  <printOptions horizontalCentered="1"/>
  <pageMargins left="0.78740157480314965" right="0.78740157480314965" top="0.6692913385826772" bottom="0.86614173228346458" header="0.27559055118110237" footer="0.39370078740157483"/>
  <pageSetup paperSize="9" scale="51" firstPageNumber="146" fitToHeight="4" orientation="landscape" useFirstPageNumber="1" r:id="rId1"/>
  <headerFooter alignWithMargins="0">
    <oddFooter>&amp;L&amp;"Arial,Kurzíva"Zastupitelstvo Olomouckého kraje 18-12-2017
6. - Rozpočet Olomouckého kraje 2018 - návrh rozpočtu
Příloha č. 5c) Nové opravy a investice hrazené z rozpočtu na rok 2018&amp;R&amp;"Arial,Kurzíva"&amp;12Strana &amp;P (celkem 171)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95"/>
  <sheetViews>
    <sheetView showGridLines="0" view="pageBreakPreview" zoomScale="80" zoomScaleNormal="70" zoomScaleSheetLayoutView="80" workbookViewId="0">
      <pane ySplit="7" topLeftCell="A8" activePane="bottomLeft" state="frozenSplit"/>
      <selection activeCell="P27" sqref="P27"/>
      <selection pane="bottomLeft" activeCell="Y12" sqref="Y12"/>
    </sheetView>
  </sheetViews>
  <sheetFormatPr defaultColWidth="9.140625" defaultRowHeight="12.75" outlineLevelCol="1" x14ac:dyDescent="0.2"/>
  <cols>
    <col min="1" max="1" width="5.42578125" style="10" customWidth="1"/>
    <col min="2" max="2" width="5.7109375" style="10" hidden="1" customWidth="1"/>
    <col min="3" max="3" width="7.7109375" style="10" hidden="1" customWidth="1" outlineLevel="1"/>
    <col min="4" max="4" width="5.5703125" style="10" hidden="1" customWidth="1" outlineLevel="1"/>
    <col min="5" max="5" width="6.85546875" style="10" customWidth="1" outlineLevel="1"/>
    <col min="6" max="6" width="5.5703125" style="10" hidden="1" customWidth="1" outlineLevel="1"/>
    <col min="7" max="7" width="16" style="10" hidden="1" customWidth="1" outlineLevel="1"/>
    <col min="8" max="8" width="55.7109375" style="10" customWidth="1" collapsed="1"/>
    <col min="9" max="9" width="45.140625" style="10" customWidth="1"/>
    <col min="10" max="10" width="7.140625" style="10" customWidth="1"/>
    <col min="11" max="11" width="14.7109375" style="5" customWidth="1"/>
    <col min="12" max="12" width="13.5703125" style="6" customWidth="1"/>
    <col min="13" max="13" width="13.7109375" style="6" customWidth="1"/>
    <col min="14" max="14" width="12.42578125" style="6" customWidth="1"/>
    <col min="15" max="15" width="14.85546875" style="6" customWidth="1"/>
    <col min="16" max="16" width="13.140625" style="6" customWidth="1"/>
    <col min="17" max="18" width="14.85546875" style="6" customWidth="1"/>
    <col min="19" max="19" width="20.5703125" style="39" hidden="1" customWidth="1"/>
    <col min="20" max="20" width="22.140625" style="10" customWidth="1"/>
    <col min="21" max="16384" width="9.140625" style="10"/>
  </cols>
  <sheetData>
    <row r="1" spans="1:20" ht="18" x14ac:dyDescent="0.25">
      <c r="A1" s="206" t="s">
        <v>606</v>
      </c>
      <c r="B1" s="206"/>
      <c r="C1" s="206"/>
      <c r="D1" s="206"/>
      <c r="E1" s="206"/>
      <c r="F1" s="206"/>
      <c r="G1" s="206"/>
      <c r="H1" s="206"/>
      <c r="I1" s="4"/>
      <c r="J1" s="2"/>
      <c r="M1" s="7"/>
      <c r="N1" s="7"/>
      <c r="P1" s="7"/>
      <c r="Q1" s="7"/>
      <c r="R1" s="7"/>
      <c r="S1" s="8"/>
      <c r="T1" s="9"/>
    </row>
    <row r="2" spans="1:20" ht="15.75" x14ac:dyDescent="0.25">
      <c r="A2" s="207" t="s">
        <v>591</v>
      </c>
      <c r="B2" s="207"/>
      <c r="C2" s="207"/>
      <c r="E2" s="207"/>
      <c r="F2" s="207"/>
      <c r="G2" s="207"/>
      <c r="H2" s="207" t="s">
        <v>97</v>
      </c>
      <c r="I2" s="208" t="s">
        <v>592</v>
      </c>
      <c r="J2" s="14"/>
      <c r="M2" s="15"/>
      <c r="N2" s="15"/>
      <c r="P2" s="15"/>
      <c r="Q2" s="15"/>
      <c r="R2" s="15"/>
      <c r="S2" s="16"/>
      <c r="T2" s="9"/>
    </row>
    <row r="3" spans="1:20" ht="15.75" x14ac:dyDescent="0.25">
      <c r="A3" s="207"/>
      <c r="B3" s="207"/>
      <c r="C3" s="207"/>
      <c r="E3" s="207"/>
      <c r="F3" s="207"/>
      <c r="G3" s="207"/>
      <c r="H3" s="207" t="s">
        <v>27</v>
      </c>
      <c r="I3" s="13"/>
      <c r="J3" s="14"/>
      <c r="M3" s="15"/>
      <c r="N3" s="15"/>
      <c r="P3" s="15"/>
      <c r="Q3" s="15"/>
      <c r="R3" s="15"/>
      <c r="S3" s="16"/>
      <c r="T3" s="9"/>
    </row>
    <row r="4" spans="1:20" ht="17.25" customHeight="1" x14ac:dyDescent="0.2">
      <c r="A4" s="11"/>
      <c r="B4" s="11"/>
      <c r="C4" s="11"/>
      <c r="D4" s="11"/>
      <c r="E4" s="11"/>
      <c r="F4" s="11"/>
      <c r="G4" s="11"/>
      <c r="H4" s="11"/>
      <c r="I4" s="17"/>
      <c r="J4" s="11"/>
      <c r="M4" s="15"/>
      <c r="N4" s="15"/>
      <c r="P4" s="15"/>
      <c r="Q4" s="15"/>
      <c r="R4" s="15" t="s">
        <v>36</v>
      </c>
      <c r="S4" s="16"/>
      <c r="T4" s="9"/>
    </row>
    <row r="5" spans="1:20" ht="25.5" customHeight="1" x14ac:dyDescent="0.2">
      <c r="A5" s="243" t="s">
        <v>679</v>
      </c>
      <c r="B5" s="244"/>
      <c r="C5" s="244"/>
      <c r="D5" s="244"/>
      <c r="E5" s="244"/>
      <c r="F5" s="244"/>
      <c r="G5" s="244"/>
      <c r="H5" s="244"/>
      <c r="I5" s="244"/>
      <c r="J5" s="244"/>
      <c r="K5" s="244"/>
      <c r="L5" s="244"/>
      <c r="M5" s="244"/>
      <c r="N5" s="244"/>
      <c r="O5" s="244"/>
      <c r="P5" s="244"/>
      <c r="Q5" s="244"/>
      <c r="R5" s="245"/>
      <c r="S5" s="18"/>
    </row>
    <row r="6" spans="1:20" ht="25.5" customHeight="1" x14ac:dyDescent="0.2">
      <c r="A6" s="251" t="s">
        <v>0</v>
      </c>
      <c r="B6" s="251" t="s">
        <v>1</v>
      </c>
      <c r="C6" s="242" t="s">
        <v>3</v>
      </c>
      <c r="D6" s="242" t="s">
        <v>4</v>
      </c>
      <c r="E6" s="242" t="s">
        <v>589</v>
      </c>
      <c r="F6" s="242" t="s">
        <v>5</v>
      </c>
      <c r="G6" s="242" t="s">
        <v>2</v>
      </c>
      <c r="H6" s="242" t="s">
        <v>6</v>
      </c>
      <c r="I6" s="249" t="s">
        <v>7</v>
      </c>
      <c r="J6" s="250" t="s">
        <v>8</v>
      </c>
      <c r="K6" s="249" t="s">
        <v>9</v>
      </c>
      <c r="L6" s="249" t="s">
        <v>10</v>
      </c>
      <c r="M6" s="249" t="s">
        <v>11</v>
      </c>
      <c r="N6" s="246" t="s">
        <v>16</v>
      </c>
      <c r="O6" s="247" t="s">
        <v>17</v>
      </c>
      <c r="P6" s="247"/>
      <c r="Q6" s="247"/>
      <c r="R6" s="246" t="s">
        <v>37</v>
      </c>
      <c r="S6" s="252" t="s">
        <v>13</v>
      </c>
    </row>
    <row r="7" spans="1:20" ht="58.7" customHeight="1" x14ac:dyDescent="0.2">
      <c r="A7" s="251"/>
      <c r="B7" s="251"/>
      <c r="C7" s="242"/>
      <c r="D7" s="242"/>
      <c r="E7" s="242"/>
      <c r="F7" s="242"/>
      <c r="G7" s="242"/>
      <c r="H7" s="242"/>
      <c r="I7" s="249"/>
      <c r="J7" s="250"/>
      <c r="K7" s="249"/>
      <c r="L7" s="249"/>
      <c r="M7" s="249"/>
      <c r="N7" s="246"/>
      <c r="O7" s="201" t="s">
        <v>14</v>
      </c>
      <c r="P7" s="201" t="s">
        <v>460</v>
      </c>
      <c r="Q7" s="201" t="s">
        <v>15</v>
      </c>
      <c r="R7" s="246"/>
      <c r="S7" s="252"/>
    </row>
    <row r="8" spans="1:20" s="22" customFormat="1" ht="25.5" customHeight="1" x14ac:dyDescent="0.3">
      <c r="A8" s="101" t="s">
        <v>38</v>
      </c>
      <c r="B8" s="102"/>
      <c r="C8" s="102"/>
      <c r="D8" s="102"/>
      <c r="E8" s="102"/>
      <c r="F8" s="102"/>
      <c r="G8" s="102"/>
      <c r="H8" s="102"/>
      <c r="I8" s="102"/>
      <c r="J8" s="102"/>
      <c r="K8" s="102"/>
      <c r="L8" s="20">
        <f>SUM(L9:L9)</f>
        <v>12850</v>
      </c>
      <c r="M8" s="20"/>
      <c r="N8" s="20">
        <f>SUM(N9:N9)</f>
        <v>0</v>
      </c>
      <c r="O8" s="20">
        <f>SUM(O9:O9)</f>
        <v>12850</v>
      </c>
      <c r="P8" s="20">
        <f>SUM(P9:P9)</f>
        <v>0</v>
      </c>
      <c r="Q8" s="20">
        <f>SUM(Q9:Q9)</f>
        <v>12850</v>
      </c>
      <c r="R8" s="20">
        <f>SUM(R9:R9)</f>
        <v>0</v>
      </c>
      <c r="S8" s="21"/>
    </row>
    <row r="9" spans="1:20" s="108" customFormat="1" ht="67.5" customHeight="1" x14ac:dyDescent="0.2">
      <c r="A9" s="23">
        <v>1</v>
      </c>
      <c r="B9" s="23" t="s">
        <v>39</v>
      </c>
      <c r="C9" s="23">
        <v>2212</v>
      </c>
      <c r="D9" s="23">
        <v>6121</v>
      </c>
      <c r="E9" s="23">
        <v>61</v>
      </c>
      <c r="F9" s="23">
        <v>12</v>
      </c>
      <c r="G9" s="103">
        <v>60004100107</v>
      </c>
      <c r="H9" s="24" t="s">
        <v>124</v>
      </c>
      <c r="I9" s="25" t="s">
        <v>804</v>
      </c>
      <c r="J9" s="23" t="s">
        <v>129</v>
      </c>
      <c r="K9" s="23" t="s">
        <v>128</v>
      </c>
      <c r="L9" s="104">
        <v>12850</v>
      </c>
      <c r="M9" s="105">
        <v>2018</v>
      </c>
      <c r="N9" s="82">
        <v>0</v>
      </c>
      <c r="O9" s="107">
        <f t="shared" ref="O9" si="0">SUM(P9:Q9)</f>
        <v>12850</v>
      </c>
      <c r="P9" s="82">
        <v>0</v>
      </c>
      <c r="Q9" s="82">
        <f>12500+350</f>
        <v>12850</v>
      </c>
      <c r="R9" s="82">
        <f t="shared" ref="R9:R11" si="1">L9-N9-O9</f>
        <v>0</v>
      </c>
      <c r="S9" s="30"/>
    </row>
    <row r="10" spans="1:20" s="62" customFormat="1" ht="23.45" customHeight="1" x14ac:dyDescent="0.2">
      <c r="A10" s="147" t="s">
        <v>71</v>
      </c>
      <c r="B10" s="148"/>
      <c r="C10" s="148"/>
      <c r="D10" s="148"/>
      <c r="E10" s="197"/>
      <c r="F10" s="148"/>
      <c r="G10" s="148"/>
      <c r="H10" s="148"/>
      <c r="I10" s="148"/>
      <c r="J10" s="148"/>
      <c r="K10" s="148"/>
      <c r="L10" s="71">
        <f t="shared" ref="L10:N10" si="2">SUM(L11)</f>
        <v>4000</v>
      </c>
      <c r="M10" s="71"/>
      <c r="N10" s="71">
        <f t="shared" si="2"/>
        <v>0</v>
      </c>
      <c r="O10" s="71">
        <f>SUM(O11)</f>
        <v>4000</v>
      </c>
      <c r="P10" s="71">
        <f>SUM(P11)</f>
        <v>0</v>
      </c>
      <c r="Q10" s="71">
        <f>SUM(Q11)</f>
        <v>4000</v>
      </c>
      <c r="R10" s="72">
        <f t="shared" ref="R10" si="3">SUM(R11)</f>
        <v>0</v>
      </c>
      <c r="S10" s="21"/>
    </row>
    <row r="11" spans="1:20" s="91" customFormat="1" ht="30.75" customHeight="1" x14ac:dyDescent="0.2">
      <c r="A11" s="73">
        <v>1</v>
      </c>
      <c r="B11" s="23" t="s">
        <v>44</v>
      </c>
      <c r="C11" s="195">
        <v>2212</v>
      </c>
      <c r="D11" s="23">
        <v>6121</v>
      </c>
      <c r="E11" s="23">
        <v>61</v>
      </c>
      <c r="F11" s="73">
        <v>12</v>
      </c>
      <c r="G11" s="73"/>
      <c r="H11" s="86" t="s">
        <v>126</v>
      </c>
      <c r="I11" s="87"/>
      <c r="J11" s="73"/>
      <c r="K11" s="73" t="s">
        <v>125</v>
      </c>
      <c r="L11" s="82">
        <v>4000</v>
      </c>
      <c r="M11" s="232">
        <v>2018</v>
      </c>
      <c r="N11" s="89">
        <v>0</v>
      </c>
      <c r="O11" s="81">
        <f t="shared" ref="O11" si="4">SUM(P11:Q11)</f>
        <v>4000</v>
      </c>
      <c r="P11" s="82">
        <v>0</v>
      </c>
      <c r="Q11" s="82">
        <v>4000</v>
      </c>
      <c r="R11" s="82">
        <f t="shared" si="1"/>
        <v>0</v>
      </c>
      <c r="S11" s="90"/>
    </row>
    <row r="12" spans="1:20" ht="35.25" customHeight="1" x14ac:dyDescent="0.2">
      <c r="A12" s="109" t="s">
        <v>130</v>
      </c>
      <c r="B12" s="110"/>
      <c r="C12" s="110"/>
      <c r="D12" s="110"/>
      <c r="E12" s="110"/>
      <c r="F12" s="110"/>
      <c r="G12" s="110"/>
      <c r="H12" s="110"/>
      <c r="I12" s="110"/>
      <c r="J12" s="110"/>
      <c r="K12" s="110"/>
      <c r="L12" s="31">
        <f>+L8+L10</f>
        <v>16850</v>
      </c>
      <c r="M12" s="31"/>
      <c r="N12" s="31">
        <f>+N8+N10</f>
        <v>0</v>
      </c>
      <c r="O12" s="31">
        <f>+O8+O10</f>
        <v>16850</v>
      </c>
      <c r="P12" s="31">
        <f>+P8+P10</f>
        <v>0</v>
      </c>
      <c r="Q12" s="31">
        <f>+Q8+Q10</f>
        <v>16850</v>
      </c>
      <c r="R12" s="31">
        <f>+R8+R10</f>
        <v>0</v>
      </c>
      <c r="S12" s="33"/>
    </row>
    <row r="13" spans="1:20" s="6" customFormat="1" x14ac:dyDescent="0.2">
      <c r="A13" s="5"/>
      <c r="B13" s="5"/>
      <c r="C13" s="5"/>
      <c r="D13" s="5"/>
      <c r="E13" s="5"/>
      <c r="F13" s="5"/>
      <c r="G13" s="5"/>
      <c r="H13" s="34"/>
      <c r="I13" s="5"/>
      <c r="J13" s="35"/>
      <c r="K13" s="36"/>
      <c r="L13" s="37"/>
      <c r="M13" s="38"/>
      <c r="N13" s="38"/>
      <c r="S13" s="39"/>
      <c r="T13" s="10"/>
    </row>
    <row r="14" spans="1:20" s="6" customFormat="1" x14ac:dyDescent="0.2">
      <c r="A14" s="5"/>
      <c r="B14" s="5"/>
      <c r="C14" s="5"/>
      <c r="D14" s="5"/>
      <c r="E14" s="5"/>
      <c r="F14" s="5"/>
      <c r="G14" s="5"/>
      <c r="H14" s="5"/>
      <c r="I14" s="5"/>
      <c r="J14" s="40"/>
      <c r="K14" s="41"/>
      <c r="L14" s="42"/>
      <c r="S14" s="39"/>
      <c r="T14" s="10"/>
    </row>
    <row r="15" spans="1:20" s="6" customFormat="1" x14ac:dyDescent="0.2">
      <c r="A15" s="5"/>
      <c r="B15" s="5"/>
      <c r="C15" s="5"/>
      <c r="D15" s="5"/>
      <c r="E15" s="5"/>
      <c r="F15" s="5"/>
      <c r="G15" s="5"/>
      <c r="H15" s="5"/>
      <c r="I15" s="5"/>
      <c r="J15" s="40"/>
      <c r="K15" s="41"/>
      <c r="L15" s="42"/>
      <c r="S15" s="39"/>
      <c r="T15" s="10"/>
    </row>
    <row r="16" spans="1:20" s="6" customFormat="1" x14ac:dyDescent="0.2">
      <c r="A16" s="5"/>
      <c r="B16" s="5"/>
      <c r="C16" s="5"/>
      <c r="D16" s="5"/>
      <c r="E16" s="5"/>
      <c r="F16" s="5"/>
      <c r="G16" s="5"/>
      <c r="H16" s="5"/>
      <c r="I16" s="5"/>
      <c r="J16" s="10"/>
      <c r="K16" s="41"/>
      <c r="L16" s="42"/>
      <c r="S16" s="39"/>
      <c r="T16" s="10"/>
    </row>
    <row r="17" spans="1:20" s="6" customFormat="1" x14ac:dyDescent="0.2">
      <c r="A17" s="5"/>
      <c r="B17" s="5"/>
      <c r="C17" s="5"/>
      <c r="D17" s="5"/>
      <c r="E17" s="5"/>
      <c r="F17" s="5"/>
      <c r="G17" s="5"/>
      <c r="H17" s="5"/>
      <c r="I17" s="5"/>
      <c r="J17" s="10"/>
      <c r="K17" s="41"/>
      <c r="L17" s="42"/>
      <c r="S17" s="39"/>
      <c r="T17" s="10"/>
    </row>
    <row r="18" spans="1:20" s="6" customFormat="1" x14ac:dyDescent="0.2">
      <c r="A18" s="5"/>
      <c r="B18" s="5"/>
      <c r="C18" s="5"/>
      <c r="D18" s="5"/>
      <c r="E18" s="5"/>
      <c r="F18" s="5"/>
      <c r="G18" s="5"/>
      <c r="H18" s="5"/>
      <c r="I18" s="5"/>
      <c r="J18" s="10"/>
      <c r="K18" s="41"/>
      <c r="L18" s="42"/>
      <c r="S18" s="39"/>
      <c r="T18" s="10"/>
    </row>
    <row r="19" spans="1:20" s="6" customFormat="1" x14ac:dyDescent="0.2">
      <c r="A19" s="5"/>
      <c r="B19" s="5"/>
      <c r="C19" s="5"/>
      <c r="D19" s="5"/>
      <c r="E19" s="5"/>
      <c r="F19" s="5"/>
      <c r="G19" s="5"/>
      <c r="H19" s="5"/>
      <c r="I19" s="5"/>
      <c r="J19" s="10"/>
      <c r="K19" s="41"/>
      <c r="L19" s="42"/>
      <c r="S19" s="39"/>
      <c r="T19" s="10"/>
    </row>
    <row r="20" spans="1:20" s="6" customFormat="1" x14ac:dyDescent="0.2">
      <c r="A20" s="5"/>
      <c r="B20" s="5"/>
      <c r="C20" s="5"/>
      <c r="D20" s="5"/>
      <c r="E20" s="5"/>
      <c r="F20" s="5"/>
      <c r="G20" s="5"/>
      <c r="H20" s="5"/>
      <c r="I20" s="5"/>
      <c r="J20" s="10"/>
      <c r="K20" s="41"/>
      <c r="L20" s="42"/>
      <c r="S20" s="39"/>
      <c r="T20" s="10"/>
    </row>
    <row r="21" spans="1:20" s="6" customFormat="1" x14ac:dyDescent="0.2">
      <c r="A21" s="5"/>
      <c r="B21" s="5"/>
      <c r="C21" s="5"/>
      <c r="D21" s="5"/>
      <c r="E21" s="5"/>
      <c r="F21" s="5"/>
      <c r="G21" s="5"/>
      <c r="H21" s="5"/>
      <c r="I21" s="5"/>
      <c r="J21" s="10"/>
      <c r="K21" s="41"/>
      <c r="L21" s="42"/>
      <c r="S21" s="39"/>
      <c r="T21" s="10"/>
    </row>
    <row r="22" spans="1:20" s="6" customFormat="1" x14ac:dyDescent="0.2">
      <c r="A22" s="5"/>
      <c r="B22" s="5"/>
      <c r="C22" s="5"/>
      <c r="D22" s="5"/>
      <c r="E22" s="5"/>
      <c r="F22" s="5"/>
      <c r="G22" s="5"/>
      <c r="H22" s="5"/>
      <c r="I22" s="5"/>
      <c r="J22" s="10"/>
      <c r="K22" s="41"/>
      <c r="L22" s="42"/>
      <c r="S22" s="39"/>
      <c r="T22" s="10"/>
    </row>
    <row r="23" spans="1:20" s="6" customFormat="1" x14ac:dyDescent="0.2">
      <c r="A23" s="5"/>
      <c r="B23" s="5"/>
      <c r="C23" s="5"/>
      <c r="D23" s="5"/>
      <c r="E23" s="5"/>
      <c r="F23" s="5"/>
      <c r="G23" s="5"/>
      <c r="H23" s="5"/>
      <c r="I23" s="5"/>
      <c r="J23" s="10"/>
      <c r="K23" s="41"/>
      <c r="L23" s="42"/>
      <c r="S23" s="39"/>
      <c r="T23" s="10"/>
    </row>
    <row r="24" spans="1:20" s="6" customFormat="1" x14ac:dyDescent="0.2">
      <c r="A24" s="5"/>
      <c r="B24" s="5"/>
      <c r="C24" s="5"/>
      <c r="D24" s="5"/>
      <c r="E24" s="5"/>
      <c r="F24" s="5"/>
      <c r="G24" s="5"/>
      <c r="H24" s="5"/>
      <c r="I24" s="5"/>
      <c r="J24" s="10"/>
      <c r="K24" s="41"/>
      <c r="L24" s="42"/>
      <c r="S24" s="39"/>
      <c r="T24" s="10"/>
    </row>
    <row r="25" spans="1:20" s="6" customFormat="1" x14ac:dyDescent="0.2">
      <c r="A25" s="5"/>
      <c r="B25" s="5"/>
      <c r="C25" s="5"/>
      <c r="D25" s="5"/>
      <c r="E25" s="5"/>
      <c r="F25" s="5"/>
      <c r="G25" s="5"/>
      <c r="H25" s="5"/>
      <c r="I25" s="5"/>
      <c r="J25" s="10"/>
      <c r="K25" s="41"/>
      <c r="L25" s="42"/>
      <c r="S25" s="39"/>
      <c r="T25" s="10"/>
    </row>
    <row r="26" spans="1:20" s="6" customFormat="1" x14ac:dyDescent="0.2">
      <c r="A26" s="5"/>
      <c r="B26" s="5"/>
      <c r="C26" s="5"/>
      <c r="D26" s="5"/>
      <c r="E26" s="5"/>
      <c r="F26" s="5"/>
      <c r="G26" s="5"/>
      <c r="H26" s="5"/>
      <c r="I26" s="5"/>
      <c r="J26" s="10"/>
      <c r="K26" s="41"/>
      <c r="L26" s="42"/>
      <c r="S26" s="39"/>
      <c r="T26" s="10"/>
    </row>
    <row r="27" spans="1:20" s="6" customFormat="1" x14ac:dyDescent="0.2">
      <c r="A27" s="5"/>
      <c r="B27" s="5"/>
      <c r="C27" s="5"/>
      <c r="D27" s="5"/>
      <c r="E27" s="5"/>
      <c r="F27" s="5"/>
      <c r="G27" s="5"/>
      <c r="H27" s="5"/>
      <c r="I27" s="5"/>
      <c r="J27" s="10"/>
      <c r="K27" s="41"/>
      <c r="L27" s="42"/>
      <c r="S27" s="39"/>
      <c r="T27" s="10"/>
    </row>
    <row r="28" spans="1:20" s="6" customFormat="1" x14ac:dyDescent="0.2">
      <c r="A28" s="5"/>
      <c r="B28" s="5"/>
      <c r="C28" s="5"/>
      <c r="D28" s="5"/>
      <c r="E28" s="5"/>
      <c r="F28" s="5"/>
      <c r="G28" s="5"/>
      <c r="H28" s="5"/>
      <c r="I28" s="5"/>
      <c r="J28" s="10"/>
      <c r="K28" s="41"/>
      <c r="L28" s="42"/>
      <c r="S28" s="39"/>
      <c r="T28" s="10"/>
    </row>
    <row r="29" spans="1:20" s="6" customFormat="1" x14ac:dyDescent="0.2">
      <c r="A29" s="5"/>
      <c r="B29" s="5"/>
      <c r="C29" s="5"/>
      <c r="D29" s="5"/>
      <c r="E29" s="5"/>
      <c r="F29" s="5"/>
      <c r="G29" s="5"/>
      <c r="H29" s="5"/>
      <c r="I29" s="5"/>
      <c r="J29" s="10"/>
      <c r="K29" s="41"/>
      <c r="L29" s="42"/>
      <c r="S29" s="39"/>
      <c r="T29" s="10"/>
    </row>
    <row r="30" spans="1:20" s="6" customFormat="1" x14ac:dyDescent="0.2">
      <c r="A30" s="5"/>
      <c r="B30" s="5"/>
      <c r="C30" s="5"/>
      <c r="D30" s="5"/>
      <c r="E30" s="5"/>
      <c r="F30" s="5"/>
      <c r="G30" s="5"/>
      <c r="H30" s="5"/>
      <c r="I30" s="5"/>
      <c r="J30" s="10"/>
      <c r="K30" s="41"/>
      <c r="L30" s="42"/>
      <c r="S30" s="39"/>
      <c r="T30" s="10"/>
    </row>
    <row r="31" spans="1:20" s="6" customFormat="1" x14ac:dyDescent="0.2">
      <c r="A31" s="5"/>
      <c r="B31" s="5"/>
      <c r="C31" s="5"/>
      <c r="D31" s="5"/>
      <c r="E31" s="5"/>
      <c r="F31" s="5"/>
      <c r="G31" s="5"/>
      <c r="H31" s="5"/>
      <c r="I31" s="5"/>
      <c r="J31" s="10"/>
      <c r="K31" s="41"/>
      <c r="L31" s="42"/>
      <c r="S31" s="39"/>
      <c r="T31" s="10"/>
    </row>
    <row r="32" spans="1:20" s="6" customFormat="1" x14ac:dyDescent="0.2">
      <c r="A32" s="5"/>
      <c r="B32" s="5"/>
      <c r="C32" s="5"/>
      <c r="D32" s="5"/>
      <c r="E32" s="5"/>
      <c r="F32" s="5"/>
      <c r="G32" s="5"/>
      <c r="H32" s="5"/>
      <c r="I32" s="5"/>
      <c r="J32" s="10"/>
      <c r="K32" s="41"/>
      <c r="L32" s="42"/>
      <c r="S32" s="39"/>
      <c r="T32" s="10"/>
    </row>
    <row r="33" spans="1:20" s="6" customFormat="1" x14ac:dyDescent="0.2">
      <c r="A33" s="5"/>
      <c r="B33" s="5"/>
      <c r="C33" s="5"/>
      <c r="D33" s="5"/>
      <c r="E33" s="5"/>
      <c r="F33" s="5"/>
      <c r="G33" s="5"/>
      <c r="H33" s="5"/>
      <c r="I33" s="5"/>
      <c r="J33" s="10"/>
      <c r="K33" s="5"/>
      <c r="L33" s="42"/>
      <c r="S33" s="39"/>
      <c r="T33" s="10"/>
    </row>
    <row r="34" spans="1:20" s="6" customFormat="1" x14ac:dyDescent="0.2">
      <c r="A34" s="5"/>
      <c r="B34" s="5"/>
      <c r="C34" s="5"/>
      <c r="D34" s="5"/>
      <c r="E34" s="5"/>
      <c r="F34" s="5"/>
      <c r="G34" s="5"/>
      <c r="H34" s="5"/>
      <c r="I34" s="5"/>
      <c r="J34" s="10"/>
      <c r="K34" s="5"/>
      <c r="L34" s="42"/>
      <c r="S34" s="39"/>
      <c r="T34" s="10"/>
    </row>
    <row r="35" spans="1:20" s="6" customFormat="1" x14ac:dyDescent="0.2">
      <c r="A35" s="5"/>
      <c r="B35" s="5"/>
      <c r="C35" s="5"/>
      <c r="D35" s="5"/>
      <c r="E35" s="5"/>
      <c r="F35" s="5"/>
      <c r="G35" s="5"/>
      <c r="H35" s="5"/>
      <c r="I35" s="5"/>
      <c r="J35" s="10"/>
      <c r="K35" s="5"/>
      <c r="L35" s="42"/>
      <c r="S35" s="39"/>
      <c r="T35" s="10"/>
    </row>
    <row r="36" spans="1:20" s="6" customFormat="1" x14ac:dyDescent="0.2">
      <c r="A36" s="5"/>
      <c r="B36" s="5"/>
      <c r="C36" s="5"/>
      <c r="D36" s="5"/>
      <c r="E36" s="5"/>
      <c r="F36" s="5"/>
      <c r="G36" s="5"/>
      <c r="H36" s="5"/>
      <c r="I36" s="5"/>
      <c r="J36" s="10"/>
      <c r="K36" s="5"/>
      <c r="L36" s="42"/>
      <c r="S36" s="39"/>
      <c r="T36" s="10"/>
    </row>
    <row r="37" spans="1:20" s="6" customFormat="1" x14ac:dyDescent="0.2">
      <c r="A37" s="5"/>
      <c r="B37" s="5"/>
      <c r="C37" s="5"/>
      <c r="D37" s="5"/>
      <c r="E37" s="5"/>
      <c r="F37" s="5"/>
      <c r="G37" s="5"/>
      <c r="H37" s="5"/>
      <c r="I37" s="5"/>
      <c r="J37" s="10"/>
      <c r="K37" s="5"/>
      <c r="L37" s="42"/>
      <c r="S37" s="39"/>
      <c r="T37" s="10"/>
    </row>
    <row r="38" spans="1:20" s="6" customFormat="1" x14ac:dyDescent="0.2">
      <c r="A38" s="5"/>
      <c r="B38" s="5"/>
      <c r="C38" s="5"/>
      <c r="D38" s="5"/>
      <c r="E38" s="5"/>
      <c r="F38" s="5"/>
      <c r="G38" s="5"/>
      <c r="H38" s="5"/>
      <c r="I38" s="5"/>
      <c r="J38" s="10"/>
      <c r="K38" s="5"/>
      <c r="L38" s="42"/>
      <c r="S38" s="39"/>
      <c r="T38" s="10"/>
    </row>
    <row r="39" spans="1:20" s="6" customFormat="1" x14ac:dyDescent="0.2">
      <c r="A39" s="5"/>
      <c r="B39" s="5"/>
      <c r="C39" s="5"/>
      <c r="D39" s="5"/>
      <c r="E39" s="5"/>
      <c r="F39" s="5"/>
      <c r="G39" s="5"/>
      <c r="H39" s="5"/>
      <c r="I39" s="5"/>
      <c r="J39" s="10"/>
      <c r="K39" s="5"/>
      <c r="L39" s="42"/>
      <c r="S39" s="39"/>
      <c r="T39" s="10"/>
    </row>
    <row r="40" spans="1:20" s="6" customFormat="1" x14ac:dyDescent="0.2">
      <c r="A40" s="5"/>
      <c r="B40" s="5"/>
      <c r="C40" s="5"/>
      <c r="D40" s="5"/>
      <c r="E40" s="5"/>
      <c r="F40" s="5"/>
      <c r="G40" s="5"/>
      <c r="H40" s="5"/>
      <c r="I40" s="5"/>
      <c r="J40" s="10"/>
      <c r="K40" s="5"/>
      <c r="L40" s="42"/>
      <c r="S40" s="39"/>
      <c r="T40" s="10"/>
    </row>
    <row r="41" spans="1:20" s="6" customFormat="1" x14ac:dyDescent="0.2">
      <c r="A41" s="5"/>
      <c r="B41" s="5"/>
      <c r="C41" s="5"/>
      <c r="D41" s="5"/>
      <c r="E41" s="5"/>
      <c r="F41" s="5"/>
      <c r="G41" s="5"/>
      <c r="H41" s="5"/>
      <c r="I41" s="5"/>
      <c r="J41" s="10"/>
      <c r="K41" s="5"/>
      <c r="L41" s="42"/>
      <c r="S41" s="39"/>
      <c r="T41" s="10"/>
    </row>
    <row r="42" spans="1:20" s="6" customFormat="1" x14ac:dyDescent="0.2">
      <c r="A42" s="5"/>
      <c r="B42" s="5"/>
      <c r="C42" s="5"/>
      <c r="D42" s="5"/>
      <c r="E42" s="5"/>
      <c r="F42" s="5"/>
      <c r="G42" s="5"/>
      <c r="H42" s="5"/>
      <c r="I42" s="5"/>
      <c r="J42" s="10"/>
      <c r="K42" s="5"/>
      <c r="L42" s="42"/>
      <c r="S42" s="39"/>
      <c r="T42" s="10"/>
    </row>
    <row r="43" spans="1:20" s="6" customFormat="1" x14ac:dyDescent="0.2">
      <c r="A43" s="5"/>
      <c r="B43" s="5"/>
      <c r="C43" s="5"/>
      <c r="D43" s="5"/>
      <c r="E43" s="5"/>
      <c r="F43" s="5"/>
      <c r="G43" s="5"/>
      <c r="H43" s="5"/>
      <c r="I43" s="5"/>
      <c r="J43" s="10"/>
      <c r="K43" s="5"/>
      <c r="L43" s="42"/>
      <c r="S43" s="39"/>
      <c r="T43" s="10"/>
    </row>
    <row r="44" spans="1:20" s="6" customFormat="1" x14ac:dyDescent="0.2">
      <c r="A44" s="10"/>
      <c r="B44" s="10"/>
      <c r="C44" s="10"/>
      <c r="D44" s="10"/>
      <c r="E44" s="10"/>
      <c r="F44" s="10"/>
      <c r="G44" s="10"/>
      <c r="H44" s="10"/>
      <c r="I44" s="10"/>
      <c r="J44" s="10"/>
      <c r="K44" s="5"/>
      <c r="L44" s="42"/>
      <c r="S44" s="39"/>
      <c r="T44" s="10"/>
    </row>
    <row r="45" spans="1:20" s="6" customFormat="1" x14ac:dyDescent="0.2">
      <c r="A45" s="10"/>
      <c r="B45" s="10"/>
      <c r="C45" s="10"/>
      <c r="D45" s="10"/>
      <c r="E45" s="10"/>
      <c r="F45" s="10"/>
      <c r="G45" s="10"/>
      <c r="H45" s="10"/>
      <c r="I45" s="10"/>
      <c r="J45" s="10"/>
      <c r="K45" s="5"/>
      <c r="L45" s="42"/>
      <c r="S45" s="39"/>
      <c r="T45" s="10"/>
    </row>
    <row r="46" spans="1:20" s="6" customFormat="1" x14ac:dyDescent="0.2">
      <c r="A46" s="10"/>
      <c r="B46" s="10"/>
      <c r="C46" s="10"/>
      <c r="D46" s="10"/>
      <c r="E46" s="10"/>
      <c r="F46" s="10"/>
      <c r="G46" s="10"/>
      <c r="H46" s="10"/>
      <c r="I46" s="10"/>
      <c r="J46" s="10"/>
      <c r="K46" s="5"/>
      <c r="L46" s="42"/>
      <c r="S46" s="39"/>
      <c r="T46" s="10"/>
    </row>
    <row r="47" spans="1:20" s="6" customFormat="1" x14ac:dyDescent="0.2">
      <c r="A47" s="10"/>
      <c r="B47" s="10"/>
      <c r="C47" s="10"/>
      <c r="D47" s="10"/>
      <c r="E47" s="10"/>
      <c r="F47" s="10"/>
      <c r="G47" s="10"/>
      <c r="H47" s="10"/>
      <c r="I47" s="10"/>
      <c r="J47" s="10"/>
      <c r="K47" s="5"/>
      <c r="L47" s="42"/>
      <c r="S47" s="39"/>
      <c r="T47" s="10"/>
    </row>
    <row r="48" spans="1:20" s="6" customFormat="1" x14ac:dyDescent="0.2">
      <c r="A48" s="10"/>
      <c r="B48" s="10"/>
      <c r="C48" s="10"/>
      <c r="D48" s="10"/>
      <c r="E48" s="10"/>
      <c r="F48" s="10"/>
      <c r="G48" s="10"/>
      <c r="H48" s="10"/>
      <c r="I48" s="10"/>
      <c r="J48" s="10"/>
      <c r="K48" s="5"/>
      <c r="L48" s="42"/>
      <c r="S48" s="39"/>
      <c r="T48" s="10"/>
    </row>
    <row r="49" spans="1:20" s="6" customFormat="1" x14ac:dyDescent="0.2">
      <c r="A49" s="10"/>
      <c r="B49" s="10"/>
      <c r="C49" s="10"/>
      <c r="D49" s="10"/>
      <c r="E49" s="10"/>
      <c r="F49" s="10"/>
      <c r="G49" s="10"/>
      <c r="H49" s="10"/>
      <c r="I49" s="10"/>
      <c r="J49" s="10"/>
      <c r="K49" s="5"/>
      <c r="L49" s="42"/>
      <c r="S49" s="39"/>
      <c r="T49" s="10"/>
    </row>
    <row r="50" spans="1:20" s="6" customFormat="1" x14ac:dyDescent="0.2">
      <c r="A50" s="10"/>
      <c r="B50" s="10"/>
      <c r="C50" s="10"/>
      <c r="D50" s="10"/>
      <c r="E50" s="10"/>
      <c r="F50" s="10"/>
      <c r="G50" s="10"/>
      <c r="H50" s="10"/>
      <c r="I50" s="10"/>
      <c r="J50" s="10"/>
      <c r="K50" s="5"/>
      <c r="L50" s="42"/>
      <c r="S50" s="39"/>
      <c r="T50" s="10"/>
    </row>
    <row r="51" spans="1:20" s="6" customFormat="1" x14ac:dyDescent="0.2">
      <c r="A51" s="10"/>
      <c r="B51" s="10"/>
      <c r="C51" s="10"/>
      <c r="D51" s="10"/>
      <c r="E51" s="10"/>
      <c r="F51" s="10"/>
      <c r="G51" s="10"/>
      <c r="H51" s="10"/>
      <c r="I51" s="10"/>
      <c r="J51" s="10"/>
      <c r="K51" s="5"/>
      <c r="L51" s="42"/>
      <c r="S51" s="39"/>
      <c r="T51" s="10"/>
    </row>
    <row r="52" spans="1:20" s="6" customFormat="1" x14ac:dyDescent="0.2">
      <c r="A52" s="10"/>
      <c r="B52" s="10"/>
      <c r="C52" s="10"/>
      <c r="D52" s="10"/>
      <c r="E52" s="10"/>
      <c r="F52" s="10"/>
      <c r="G52" s="10"/>
      <c r="H52" s="10"/>
      <c r="I52" s="10"/>
      <c r="J52" s="10"/>
      <c r="K52" s="5"/>
      <c r="L52" s="42"/>
      <c r="S52" s="39"/>
      <c r="T52" s="10"/>
    </row>
    <row r="53" spans="1:20" s="6" customFormat="1" x14ac:dyDescent="0.2">
      <c r="A53" s="10"/>
      <c r="B53" s="10"/>
      <c r="C53" s="10"/>
      <c r="D53" s="10"/>
      <c r="E53" s="10"/>
      <c r="F53" s="10"/>
      <c r="G53" s="10"/>
      <c r="H53" s="10"/>
      <c r="I53" s="10"/>
      <c r="J53" s="10"/>
      <c r="K53" s="5"/>
      <c r="L53" s="42"/>
      <c r="S53" s="39"/>
      <c r="T53" s="10"/>
    </row>
    <row r="54" spans="1:20" s="6" customFormat="1" x14ac:dyDescent="0.2">
      <c r="A54" s="10"/>
      <c r="B54" s="10"/>
      <c r="C54" s="10"/>
      <c r="D54" s="10"/>
      <c r="E54" s="10"/>
      <c r="F54" s="10"/>
      <c r="G54" s="10"/>
      <c r="H54" s="10"/>
      <c r="I54" s="10"/>
      <c r="J54" s="10"/>
      <c r="K54" s="5"/>
      <c r="L54" s="42"/>
      <c r="S54" s="39"/>
      <c r="T54" s="10"/>
    </row>
    <row r="55" spans="1:20" s="6" customFormat="1" x14ac:dyDescent="0.2">
      <c r="A55" s="10"/>
      <c r="B55" s="10"/>
      <c r="C55" s="10"/>
      <c r="D55" s="10"/>
      <c r="E55" s="10"/>
      <c r="F55" s="10"/>
      <c r="G55" s="10"/>
      <c r="H55" s="10"/>
      <c r="I55" s="10"/>
      <c r="J55" s="10"/>
      <c r="K55" s="5"/>
      <c r="L55" s="42"/>
      <c r="S55" s="39"/>
      <c r="T55" s="10"/>
    </row>
    <row r="56" spans="1:20" s="6" customFormat="1" x14ac:dyDescent="0.2">
      <c r="A56" s="10"/>
      <c r="B56" s="10"/>
      <c r="C56" s="10"/>
      <c r="D56" s="10"/>
      <c r="E56" s="10"/>
      <c r="F56" s="10"/>
      <c r="G56" s="10"/>
      <c r="H56" s="10"/>
      <c r="I56" s="10"/>
      <c r="J56" s="10"/>
      <c r="K56" s="5"/>
      <c r="L56" s="42"/>
      <c r="S56" s="39"/>
      <c r="T56" s="10"/>
    </row>
    <row r="57" spans="1:20" s="6" customFormat="1" x14ac:dyDescent="0.2">
      <c r="A57" s="10"/>
      <c r="B57" s="10"/>
      <c r="C57" s="10"/>
      <c r="D57" s="10"/>
      <c r="E57" s="10"/>
      <c r="F57" s="10"/>
      <c r="G57" s="10"/>
      <c r="H57" s="10"/>
      <c r="I57" s="10"/>
      <c r="J57" s="10"/>
      <c r="K57" s="5"/>
      <c r="L57" s="42"/>
      <c r="S57" s="39"/>
      <c r="T57" s="10"/>
    </row>
    <row r="58" spans="1:20" s="6" customFormat="1" x14ac:dyDescent="0.2">
      <c r="A58" s="10"/>
      <c r="B58" s="10"/>
      <c r="C58" s="10"/>
      <c r="D58" s="10"/>
      <c r="E58" s="10"/>
      <c r="F58" s="10"/>
      <c r="G58" s="10"/>
      <c r="H58" s="10"/>
      <c r="I58" s="10"/>
      <c r="J58" s="10"/>
      <c r="K58" s="5"/>
      <c r="L58" s="42"/>
      <c r="S58" s="39"/>
      <c r="T58" s="10"/>
    </row>
    <row r="59" spans="1:20" s="6" customFormat="1" x14ac:dyDescent="0.2">
      <c r="A59" s="10"/>
      <c r="B59" s="10"/>
      <c r="C59" s="10"/>
      <c r="D59" s="10"/>
      <c r="E59" s="10"/>
      <c r="F59" s="10"/>
      <c r="G59" s="10"/>
      <c r="H59" s="10"/>
      <c r="I59" s="10"/>
      <c r="J59" s="10"/>
      <c r="K59" s="5"/>
      <c r="L59" s="42"/>
      <c r="S59" s="39"/>
      <c r="T59" s="10"/>
    </row>
    <row r="60" spans="1:20" s="6" customFormat="1" x14ac:dyDescent="0.2">
      <c r="A60" s="10"/>
      <c r="B60" s="10"/>
      <c r="C60" s="10"/>
      <c r="D60" s="10"/>
      <c r="E60" s="10"/>
      <c r="F60" s="10"/>
      <c r="G60" s="10"/>
      <c r="H60" s="10"/>
      <c r="I60" s="10"/>
      <c r="J60" s="10"/>
      <c r="K60" s="5"/>
      <c r="L60" s="42"/>
      <c r="S60" s="39"/>
      <c r="T60" s="10"/>
    </row>
    <row r="61" spans="1:20" s="6" customFormat="1" x14ac:dyDescent="0.2">
      <c r="A61" s="10"/>
      <c r="B61" s="10"/>
      <c r="C61" s="10"/>
      <c r="D61" s="10"/>
      <c r="E61" s="10"/>
      <c r="F61" s="10"/>
      <c r="G61" s="10"/>
      <c r="H61" s="10"/>
      <c r="I61" s="10"/>
      <c r="J61" s="10"/>
      <c r="K61" s="5"/>
      <c r="L61" s="42"/>
      <c r="S61" s="39"/>
      <c r="T61" s="10"/>
    </row>
    <row r="62" spans="1:20" s="6" customFormat="1" x14ac:dyDescent="0.2">
      <c r="A62" s="10"/>
      <c r="B62" s="10"/>
      <c r="C62" s="10"/>
      <c r="D62" s="10"/>
      <c r="E62" s="10"/>
      <c r="F62" s="10"/>
      <c r="G62" s="10"/>
      <c r="H62" s="10"/>
      <c r="I62" s="10"/>
      <c r="J62" s="10"/>
      <c r="K62" s="5"/>
      <c r="L62" s="42"/>
      <c r="S62" s="39"/>
      <c r="T62" s="10"/>
    </row>
    <row r="63" spans="1:20" s="6" customFormat="1" x14ac:dyDescent="0.2">
      <c r="A63" s="10"/>
      <c r="B63" s="10"/>
      <c r="C63" s="10"/>
      <c r="D63" s="10"/>
      <c r="E63" s="10"/>
      <c r="F63" s="10"/>
      <c r="G63" s="10"/>
      <c r="H63" s="10"/>
      <c r="I63" s="10"/>
      <c r="J63" s="10"/>
      <c r="K63" s="5"/>
      <c r="L63" s="42"/>
      <c r="S63" s="39"/>
      <c r="T63" s="10"/>
    </row>
    <row r="64" spans="1:20" s="6" customFormat="1" x14ac:dyDescent="0.2">
      <c r="A64" s="10"/>
      <c r="B64" s="10"/>
      <c r="C64" s="10"/>
      <c r="D64" s="10"/>
      <c r="E64" s="10"/>
      <c r="F64" s="10"/>
      <c r="G64" s="10"/>
      <c r="H64" s="10"/>
      <c r="I64" s="10"/>
      <c r="J64" s="10"/>
      <c r="K64" s="5"/>
      <c r="L64" s="42"/>
      <c r="S64" s="39"/>
      <c r="T64" s="10"/>
    </row>
    <row r="65" spans="1:20" s="6" customFormat="1" x14ac:dyDescent="0.2">
      <c r="A65" s="10"/>
      <c r="B65" s="10"/>
      <c r="C65" s="10"/>
      <c r="D65" s="10"/>
      <c r="E65" s="10"/>
      <c r="F65" s="10"/>
      <c r="G65" s="10"/>
      <c r="H65" s="10"/>
      <c r="I65" s="10"/>
      <c r="J65" s="10"/>
      <c r="K65" s="5"/>
      <c r="L65" s="42"/>
      <c r="S65" s="39"/>
      <c r="T65" s="10"/>
    </row>
    <row r="66" spans="1:20" s="6" customFormat="1" x14ac:dyDescent="0.2">
      <c r="A66" s="10"/>
      <c r="B66" s="10"/>
      <c r="C66" s="10"/>
      <c r="D66" s="10"/>
      <c r="E66" s="10"/>
      <c r="F66" s="10"/>
      <c r="G66" s="10"/>
      <c r="H66" s="10"/>
      <c r="I66" s="10"/>
      <c r="J66" s="10"/>
      <c r="K66" s="5"/>
      <c r="L66" s="42"/>
      <c r="S66" s="39"/>
      <c r="T66" s="10"/>
    </row>
    <row r="67" spans="1:20" s="6" customFormat="1" x14ac:dyDescent="0.2">
      <c r="A67" s="10"/>
      <c r="B67" s="10"/>
      <c r="C67" s="10"/>
      <c r="D67" s="10"/>
      <c r="E67" s="10"/>
      <c r="F67" s="10"/>
      <c r="G67" s="10"/>
      <c r="H67" s="10"/>
      <c r="I67" s="10"/>
      <c r="J67" s="10"/>
      <c r="K67" s="5"/>
      <c r="L67" s="42"/>
      <c r="S67" s="39"/>
      <c r="T67" s="10"/>
    </row>
    <row r="68" spans="1:20" s="6" customFormat="1" x14ac:dyDescent="0.2">
      <c r="A68" s="10"/>
      <c r="B68" s="10"/>
      <c r="C68" s="10"/>
      <c r="D68" s="10"/>
      <c r="E68" s="10"/>
      <c r="F68" s="10"/>
      <c r="G68" s="10"/>
      <c r="H68" s="10"/>
      <c r="I68" s="10"/>
      <c r="J68" s="10"/>
      <c r="K68" s="5"/>
      <c r="L68" s="42"/>
      <c r="S68" s="39"/>
      <c r="T68" s="10"/>
    </row>
    <row r="69" spans="1:20" s="6" customFormat="1" x14ac:dyDescent="0.2">
      <c r="A69" s="10"/>
      <c r="B69" s="10"/>
      <c r="C69" s="10"/>
      <c r="D69" s="10"/>
      <c r="E69" s="10"/>
      <c r="F69" s="10"/>
      <c r="G69" s="10"/>
      <c r="H69" s="10"/>
      <c r="I69" s="10"/>
      <c r="J69" s="10"/>
      <c r="K69" s="5"/>
      <c r="L69" s="42"/>
      <c r="S69" s="39"/>
      <c r="T69" s="10"/>
    </row>
    <row r="70" spans="1:20" s="6" customFormat="1" x14ac:dyDescent="0.2">
      <c r="A70" s="10"/>
      <c r="B70" s="10"/>
      <c r="C70" s="10"/>
      <c r="D70" s="10"/>
      <c r="E70" s="10"/>
      <c r="F70" s="10"/>
      <c r="G70" s="10"/>
      <c r="H70" s="10"/>
      <c r="I70" s="10"/>
      <c r="J70" s="10"/>
      <c r="K70" s="5"/>
      <c r="L70" s="42"/>
      <c r="S70" s="39"/>
      <c r="T70" s="10"/>
    </row>
    <row r="71" spans="1:20" s="6" customFormat="1" x14ac:dyDescent="0.2">
      <c r="A71" s="10"/>
      <c r="B71" s="10"/>
      <c r="C71" s="10"/>
      <c r="D71" s="10"/>
      <c r="E71" s="10"/>
      <c r="F71" s="10"/>
      <c r="G71" s="10"/>
      <c r="H71" s="10"/>
      <c r="I71" s="10"/>
      <c r="J71" s="10"/>
      <c r="K71" s="5"/>
      <c r="L71" s="42"/>
      <c r="S71" s="39"/>
      <c r="T71" s="10"/>
    </row>
    <row r="72" spans="1:20" s="6" customFormat="1" x14ac:dyDescent="0.2">
      <c r="A72" s="10"/>
      <c r="B72" s="10"/>
      <c r="C72" s="10"/>
      <c r="D72" s="10"/>
      <c r="E72" s="10"/>
      <c r="F72" s="10"/>
      <c r="G72" s="10"/>
      <c r="H72" s="10"/>
      <c r="I72" s="10"/>
      <c r="J72" s="10"/>
      <c r="K72" s="5"/>
      <c r="L72" s="42"/>
      <c r="S72" s="39"/>
      <c r="T72" s="10"/>
    </row>
    <row r="73" spans="1:20" s="6" customFormat="1" x14ac:dyDescent="0.2">
      <c r="A73" s="10"/>
      <c r="B73" s="10"/>
      <c r="C73" s="10"/>
      <c r="D73" s="10"/>
      <c r="E73" s="10"/>
      <c r="F73" s="10"/>
      <c r="G73" s="10"/>
      <c r="H73" s="10"/>
      <c r="I73" s="10"/>
      <c r="J73" s="10"/>
      <c r="K73" s="5"/>
      <c r="L73" s="42"/>
      <c r="S73" s="39"/>
      <c r="T73" s="10"/>
    </row>
    <row r="74" spans="1:20" s="6" customFormat="1" x14ac:dyDescent="0.2">
      <c r="A74" s="10"/>
      <c r="B74" s="10"/>
      <c r="C74" s="10"/>
      <c r="D74" s="10"/>
      <c r="E74" s="10"/>
      <c r="F74" s="10"/>
      <c r="G74" s="10"/>
      <c r="H74" s="10"/>
      <c r="I74" s="10"/>
      <c r="J74" s="10"/>
      <c r="K74" s="5"/>
      <c r="L74" s="42"/>
      <c r="S74" s="39"/>
      <c r="T74" s="10"/>
    </row>
    <row r="75" spans="1:20" s="6" customFormat="1" x14ac:dyDescent="0.2">
      <c r="A75" s="10"/>
      <c r="B75" s="10"/>
      <c r="C75" s="10"/>
      <c r="D75" s="10"/>
      <c r="E75" s="10"/>
      <c r="F75" s="10"/>
      <c r="G75" s="10"/>
      <c r="H75" s="10"/>
      <c r="I75" s="10"/>
      <c r="J75" s="10"/>
      <c r="K75" s="5"/>
      <c r="L75" s="42"/>
      <c r="S75" s="39"/>
      <c r="T75" s="10"/>
    </row>
    <row r="76" spans="1:20" s="6" customFormat="1" x14ac:dyDescent="0.2">
      <c r="A76" s="10"/>
      <c r="B76" s="10"/>
      <c r="C76" s="10"/>
      <c r="D76" s="10"/>
      <c r="E76" s="10"/>
      <c r="F76" s="10"/>
      <c r="G76" s="10"/>
      <c r="H76" s="10"/>
      <c r="I76" s="10"/>
      <c r="J76" s="10"/>
      <c r="K76" s="5"/>
      <c r="L76" s="42"/>
      <c r="S76" s="39"/>
      <c r="T76" s="10"/>
    </row>
    <row r="77" spans="1:20" s="6" customFormat="1" x14ac:dyDescent="0.2">
      <c r="A77" s="10"/>
      <c r="B77" s="10"/>
      <c r="C77" s="10"/>
      <c r="D77" s="10"/>
      <c r="E77" s="10"/>
      <c r="F77" s="10"/>
      <c r="G77" s="10"/>
      <c r="H77" s="10"/>
      <c r="I77" s="10"/>
      <c r="J77" s="10"/>
      <c r="K77" s="5"/>
      <c r="L77" s="42"/>
      <c r="S77" s="39"/>
      <c r="T77" s="10"/>
    </row>
    <row r="78" spans="1:20" s="6" customFormat="1" x14ac:dyDescent="0.2">
      <c r="A78" s="10"/>
      <c r="B78" s="10"/>
      <c r="C78" s="10"/>
      <c r="D78" s="10"/>
      <c r="E78" s="10"/>
      <c r="F78" s="10"/>
      <c r="G78" s="10"/>
      <c r="H78" s="10"/>
      <c r="I78" s="10"/>
      <c r="J78" s="10"/>
      <c r="K78" s="5"/>
      <c r="L78" s="42"/>
      <c r="S78" s="39"/>
      <c r="T78" s="10"/>
    </row>
    <row r="79" spans="1:20" s="6" customFormat="1" x14ac:dyDescent="0.2">
      <c r="A79" s="10"/>
      <c r="B79" s="10"/>
      <c r="C79" s="10"/>
      <c r="D79" s="10"/>
      <c r="E79" s="10"/>
      <c r="F79" s="10"/>
      <c r="G79" s="10"/>
      <c r="H79" s="10"/>
      <c r="I79" s="10"/>
      <c r="J79" s="10"/>
      <c r="K79" s="5"/>
      <c r="L79" s="42"/>
      <c r="S79" s="39"/>
      <c r="T79" s="10"/>
    </row>
    <row r="80" spans="1:20" s="6" customFormat="1" x14ac:dyDescent="0.2">
      <c r="A80" s="10"/>
      <c r="B80" s="10"/>
      <c r="C80" s="10"/>
      <c r="D80" s="10"/>
      <c r="E80" s="10"/>
      <c r="F80" s="10"/>
      <c r="G80" s="10"/>
      <c r="H80" s="10"/>
      <c r="I80" s="10"/>
      <c r="J80" s="10"/>
      <c r="K80" s="5"/>
      <c r="L80" s="42"/>
      <c r="S80" s="39"/>
      <c r="T80" s="10"/>
    </row>
    <row r="81" spans="1:20" s="6" customFormat="1" x14ac:dyDescent="0.2">
      <c r="A81" s="10"/>
      <c r="B81" s="10"/>
      <c r="C81" s="10"/>
      <c r="D81" s="10"/>
      <c r="E81" s="10"/>
      <c r="F81" s="10"/>
      <c r="G81" s="10"/>
      <c r="H81" s="10"/>
      <c r="I81" s="10"/>
      <c r="J81" s="10"/>
      <c r="K81" s="5"/>
      <c r="L81" s="42"/>
      <c r="S81" s="39"/>
      <c r="T81" s="10"/>
    </row>
    <row r="82" spans="1:20" s="6" customFormat="1" x14ac:dyDescent="0.2">
      <c r="A82" s="10"/>
      <c r="B82" s="10"/>
      <c r="C82" s="10"/>
      <c r="D82" s="10"/>
      <c r="E82" s="10"/>
      <c r="F82" s="10"/>
      <c r="G82" s="10"/>
      <c r="H82" s="10"/>
      <c r="I82" s="10"/>
      <c r="J82" s="10"/>
      <c r="K82" s="5"/>
      <c r="L82" s="42"/>
      <c r="S82" s="39"/>
      <c r="T82" s="10"/>
    </row>
    <row r="83" spans="1:20" s="6" customFormat="1" x14ac:dyDescent="0.2">
      <c r="A83" s="10"/>
      <c r="B83" s="10"/>
      <c r="C83" s="10"/>
      <c r="D83" s="10"/>
      <c r="E83" s="10"/>
      <c r="F83" s="10"/>
      <c r="G83" s="10"/>
      <c r="H83" s="10"/>
      <c r="I83" s="10"/>
      <c r="J83" s="10"/>
      <c r="K83" s="5"/>
      <c r="L83" s="42"/>
      <c r="S83" s="39"/>
      <c r="T83" s="10"/>
    </row>
    <row r="84" spans="1:20" s="6" customFormat="1" x14ac:dyDescent="0.2">
      <c r="A84" s="10"/>
      <c r="B84" s="10"/>
      <c r="C84" s="10"/>
      <c r="D84" s="10"/>
      <c r="E84" s="10"/>
      <c r="F84" s="10"/>
      <c r="G84" s="10"/>
      <c r="H84" s="10"/>
      <c r="I84" s="10"/>
      <c r="J84" s="10"/>
      <c r="K84" s="5"/>
      <c r="L84" s="42"/>
      <c r="S84" s="39"/>
      <c r="T84" s="10"/>
    </row>
    <row r="85" spans="1:20" s="6" customFormat="1" x14ac:dyDescent="0.2">
      <c r="A85" s="10"/>
      <c r="B85" s="10"/>
      <c r="C85" s="10"/>
      <c r="D85" s="10"/>
      <c r="E85" s="10"/>
      <c r="F85" s="10"/>
      <c r="G85" s="10"/>
      <c r="H85" s="10"/>
      <c r="I85" s="10"/>
      <c r="J85" s="10"/>
      <c r="K85" s="5"/>
      <c r="L85" s="42"/>
      <c r="S85" s="39"/>
      <c r="T85" s="10"/>
    </row>
    <row r="86" spans="1:20" s="6" customFormat="1" x14ac:dyDescent="0.2">
      <c r="A86" s="10"/>
      <c r="B86" s="10"/>
      <c r="C86" s="10"/>
      <c r="D86" s="10"/>
      <c r="E86" s="10"/>
      <c r="F86" s="10"/>
      <c r="G86" s="10"/>
      <c r="H86" s="10"/>
      <c r="I86" s="10"/>
      <c r="J86" s="10"/>
      <c r="K86" s="5"/>
      <c r="L86" s="42"/>
      <c r="S86" s="39"/>
      <c r="T86" s="10"/>
    </row>
    <row r="87" spans="1:20" s="6" customFormat="1" x14ac:dyDescent="0.2">
      <c r="A87" s="10"/>
      <c r="B87" s="10"/>
      <c r="C87" s="10"/>
      <c r="D87" s="10"/>
      <c r="E87" s="10"/>
      <c r="F87" s="10"/>
      <c r="G87" s="10"/>
      <c r="H87" s="10"/>
      <c r="I87" s="10"/>
      <c r="J87" s="10"/>
      <c r="K87" s="5"/>
      <c r="L87" s="42"/>
      <c r="S87" s="39"/>
      <c r="T87" s="10"/>
    </row>
    <row r="88" spans="1:20" s="6" customFormat="1" x14ac:dyDescent="0.2">
      <c r="A88" s="10"/>
      <c r="B88" s="10"/>
      <c r="C88" s="10"/>
      <c r="D88" s="10"/>
      <c r="E88" s="10"/>
      <c r="F88" s="10"/>
      <c r="G88" s="10"/>
      <c r="H88" s="10"/>
      <c r="I88" s="10"/>
      <c r="J88" s="10"/>
      <c r="K88" s="5"/>
      <c r="L88" s="42"/>
      <c r="S88" s="39"/>
      <c r="T88" s="10"/>
    </row>
    <row r="89" spans="1:20" s="6" customFormat="1" x14ac:dyDescent="0.2">
      <c r="A89" s="10"/>
      <c r="B89" s="10"/>
      <c r="C89" s="10"/>
      <c r="D89" s="10"/>
      <c r="E89" s="10"/>
      <c r="F89" s="10"/>
      <c r="G89" s="10"/>
      <c r="H89" s="10"/>
      <c r="I89" s="10"/>
      <c r="J89" s="10"/>
      <c r="K89" s="5"/>
      <c r="L89" s="42"/>
      <c r="S89" s="39"/>
      <c r="T89" s="10"/>
    </row>
    <row r="90" spans="1:20" s="6" customFormat="1" x14ac:dyDescent="0.2">
      <c r="A90" s="10"/>
      <c r="B90" s="10"/>
      <c r="C90" s="10"/>
      <c r="D90" s="10"/>
      <c r="E90" s="10"/>
      <c r="F90" s="10"/>
      <c r="G90" s="10"/>
      <c r="H90" s="10"/>
      <c r="I90" s="10"/>
      <c r="J90" s="10"/>
      <c r="K90" s="5"/>
      <c r="L90" s="42"/>
      <c r="S90" s="39"/>
      <c r="T90" s="10"/>
    </row>
    <row r="91" spans="1:20" s="6" customFormat="1" x14ac:dyDescent="0.2">
      <c r="A91" s="10"/>
      <c r="B91" s="10"/>
      <c r="C91" s="10"/>
      <c r="D91" s="10"/>
      <c r="E91" s="10"/>
      <c r="F91" s="10"/>
      <c r="G91" s="10"/>
      <c r="H91" s="10"/>
      <c r="I91" s="10"/>
      <c r="J91" s="10"/>
      <c r="K91" s="5"/>
      <c r="L91" s="42"/>
      <c r="S91" s="39"/>
      <c r="T91" s="10"/>
    </row>
    <row r="92" spans="1:20" s="6" customFormat="1" x14ac:dyDescent="0.2">
      <c r="A92" s="10"/>
      <c r="B92" s="10"/>
      <c r="C92" s="10"/>
      <c r="D92" s="10"/>
      <c r="E92" s="10"/>
      <c r="F92" s="10"/>
      <c r="G92" s="10"/>
      <c r="H92" s="10"/>
      <c r="I92" s="10"/>
      <c r="J92" s="10"/>
      <c r="K92" s="5"/>
      <c r="L92" s="42"/>
      <c r="S92" s="39"/>
      <c r="T92" s="10"/>
    </row>
    <row r="93" spans="1:20" s="6" customFormat="1" x14ac:dyDescent="0.2">
      <c r="A93" s="10"/>
      <c r="B93" s="10"/>
      <c r="C93" s="10"/>
      <c r="D93" s="10"/>
      <c r="E93" s="10"/>
      <c r="F93" s="10"/>
      <c r="G93" s="10"/>
      <c r="H93" s="10"/>
      <c r="I93" s="10"/>
      <c r="J93" s="10"/>
      <c r="K93" s="5"/>
      <c r="L93" s="42"/>
      <c r="S93" s="39"/>
      <c r="T93" s="10"/>
    </row>
    <row r="94" spans="1:20" s="6" customFormat="1" x14ac:dyDescent="0.2">
      <c r="A94" s="10"/>
      <c r="B94" s="10"/>
      <c r="C94" s="10"/>
      <c r="D94" s="10"/>
      <c r="E94" s="10"/>
      <c r="F94" s="10"/>
      <c r="G94" s="10"/>
      <c r="H94" s="10"/>
      <c r="I94" s="10"/>
      <c r="J94" s="10"/>
      <c r="K94" s="5"/>
      <c r="L94" s="42"/>
      <c r="S94" s="39"/>
      <c r="T94" s="10"/>
    </row>
    <row r="95" spans="1:20" s="6" customFormat="1" x14ac:dyDescent="0.2">
      <c r="A95" s="10"/>
      <c r="B95" s="10"/>
      <c r="C95" s="10"/>
      <c r="D95" s="10"/>
      <c r="E95" s="10"/>
      <c r="F95" s="10"/>
      <c r="G95" s="10"/>
      <c r="H95" s="10"/>
      <c r="I95" s="10"/>
      <c r="J95" s="10"/>
      <c r="K95" s="5"/>
      <c r="L95" s="42"/>
      <c r="S95" s="39"/>
      <c r="T95" s="10"/>
    </row>
  </sheetData>
  <mergeCells count="18">
    <mergeCell ref="A5:R5"/>
    <mergeCell ref="G6:G7"/>
    <mergeCell ref="A6:A7"/>
    <mergeCell ref="B6:B7"/>
    <mergeCell ref="C6:C7"/>
    <mergeCell ref="D6:D7"/>
    <mergeCell ref="F6:F7"/>
    <mergeCell ref="E6:E7"/>
    <mergeCell ref="N6:N7"/>
    <mergeCell ref="O6:Q6"/>
    <mergeCell ref="R6:R7"/>
    <mergeCell ref="S6:S7"/>
    <mergeCell ref="H6:H7"/>
    <mergeCell ref="I6:I7"/>
    <mergeCell ref="J6:J7"/>
    <mergeCell ref="K6:K7"/>
    <mergeCell ref="L6:L7"/>
    <mergeCell ref="M6:M7"/>
  </mergeCells>
  <printOptions horizontalCentered="1"/>
  <pageMargins left="0.78740157480314965" right="0.78740157480314965" top="0.6692913385826772" bottom="0.86614173228346458" header="0.27559055118110237" footer="0.39370078740157483"/>
  <pageSetup paperSize="9" scale="55" firstPageNumber="151" fitToHeight="4" orientation="landscape" useFirstPageNumber="1" r:id="rId1"/>
  <headerFooter alignWithMargins="0">
    <oddFooter>&amp;L&amp;"Arial,Kurzíva"Zastupitelstvo Olomouckého kraje 18-12-2017
6. - Rozpočet Olomouckého kraje 2018 - návrh rozpočtu
Příloha č. 5c) Nové opravy a investice hrazené z rozpočtu na rok 2018&amp;R&amp;"Arial,Kurzíva"&amp;12Strana &amp;P (celkem 171)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97"/>
  <sheetViews>
    <sheetView showGridLines="0" view="pageBreakPreview" zoomScale="80" zoomScaleNormal="70" zoomScaleSheetLayoutView="80" workbookViewId="0">
      <pane ySplit="7" topLeftCell="A8" activePane="bottomLeft" state="frozenSplit"/>
      <selection activeCell="P27" sqref="P27"/>
      <selection pane="bottomLeft" activeCell="I27" sqref="I27"/>
    </sheetView>
  </sheetViews>
  <sheetFormatPr defaultColWidth="9.140625" defaultRowHeight="12.75" outlineLevelCol="1" x14ac:dyDescent="0.2"/>
  <cols>
    <col min="1" max="1" width="5.42578125" style="10" customWidth="1"/>
    <col min="2" max="2" width="5.7109375" style="10" hidden="1" customWidth="1"/>
    <col min="3" max="3" width="7.7109375" style="10" hidden="1" customWidth="1" outlineLevel="1"/>
    <col min="4" max="4" width="5.5703125" style="10" hidden="1" customWidth="1" outlineLevel="1"/>
    <col min="5" max="5" width="6.7109375" style="10" customWidth="1" outlineLevel="1"/>
    <col min="6" max="6" width="5.5703125" style="10" hidden="1" customWidth="1" outlineLevel="1"/>
    <col min="7" max="7" width="16" style="10" hidden="1" customWidth="1" outlineLevel="1"/>
    <col min="8" max="8" width="41.42578125" style="10" customWidth="1" collapsed="1"/>
    <col min="9" max="9" width="48.28515625" style="10" customWidth="1"/>
    <col min="10" max="10" width="7.140625" style="10" customWidth="1"/>
    <col min="11" max="11" width="14.7109375" style="5" customWidth="1"/>
    <col min="12" max="12" width="13.5703125" style="6" customWidth="1"/>
    <col min="13" max="13" width="13.7109375" style="6" customWidth="1"/>
    <col min="14" max="14" width="12.42578125" style="6" customWidth="1"/>
    <col min="15" max="15" width="14.85546875" style="6" customWidth="1"/>
    <col min="16" max="16" width="13.140625" style="6" customWidth="1"/>
    <col min="17" max="18" width="14.85546875" style="6" customWidth="1"/>
    <col min="19" max="19" width="20.5703125" style="39" hidden="1" customWidth="1"/>
    <col min="20" max="20" width="22.140625" style="10" customWidth="1"/>
    <col min="21" max="16384" width="9.140625" style="10"/>
  </cols>
  <sheetData>
    <row r="1" spans="1:20" ht="18" x14ac:dyDescent="0.25">
      <c r="A1" s="206" t="s">
        <v>462</v>
      </c>
      <c r="B1" s="206"/>
      <c r="C1" s="206"/>
      <c r="D1" s="206"/>
      <c r="E1" s="206"/>
      <c r="F1" s="206"/>
      <c r="G1" s="206"/>
      <c r="H1" s="206"/>
      <c r="I1" s="4"/>
      <c r="J1" s="2"/>
      <c r="M1" s="7"/>
      <c r="N1" s="7"/>
      <c r="P1" s="7"/>
      <c r="Q1" s="7"/>
      <c r="R1" s="7"/>
      <c r="S1" s="8"/>
      <c r="T1" s="9"/>
    </row>
    <row r="2" spans="1:20" ht="15.75" x14ac:dyDescent="0.25">
      <c r="A2" s="207" t="s">
        <v>591</v>
      </c>
      <c r="B2" s="207"/>
      <c r="D2" s="207"/>
      <c r="E2" s="207"/>
      <c r="F2" s="207"/>
      <c r="G2" s="207"/>
      <c r="H2" s="207" t="s">
        <v>461</v>
      </c>
      <c r="I2" s="208" t="s">
        <v>593</v>
      </c>
      <c r="J2" s="14"/>
      <c r="M2" s="15"/>
      <c r="N2" s="15"/>
      <c r="P2" s="15"/>
      <c r="Q2" s="15"/>
      <c r="R2" s="15"/>
      <c r="S2" s="16"/>
      <c r="T2" s="9"/>
    </row>
    <row r="3" spans="1:20" ht="15.75" x14ac:dyDescent="0.25">
      <c r="A3" s="207"/>
      <c r="B3" s="207"/>
      <c r="D3" s="207"/>
      <c r="E3" s="207"/>
      <c r="F3" s="207"/>
      <c r="G3" s="207"/>
      <c r="H3" s="207" t="s">
        <v>27</v>
      </c>
      <c r="I3" s="13"/>
      <c r="J3" s="14"/>
      <c r="M3" s="15"/>
      <c r="N3" s="15"/>
      <c r="P3" s="15"/>
      <c r="Q3" s="15"/>
      <c r="R3" s="15"/>
      <c r="S3" s="16"/>
      <c r="T3" s="9"/>
    </row>
    <row r="4" spans="1:20" ht="17.25" customHeight="1" x14ac:dyDescent="0.2">
      <c r="A4" s="11"/>
      <c r="B4" s="11"/>
      <c r="C4" s="11"/>
      <c r="D4" s="11"/>
      <c r="E4" s="11"/>
      <c r="F4" s="11"/>
      <c r="G4" s="11"/>
      <c r="H4" s="11"/>
      <c r="I4" s="17"/>
      <c r="J4" s="11"/>
      <c r="M4" s="15"/>
      <c r="N4" s="15"/>
      <c r="P4" s="15"/>
      <c r="Q4" s="15"/>
      <c r="R4" s="15" t="s">
        <v>36</v>
      </c>
      <c r="S4" s="16"/>
      <c r="T4" s="9"/>
    </row>
    <row r="5" spans="1:20" ht="25.5" customHeight="1" x14ac:dyDescent="0.2">
      <c r="A5" s="243" t="s">
        <v>680</v>
      </c>
      <c r="B5" s="244"/>
      <c r="C5" s="244"/>
      <c r="D5" s="244"/>
      <c r="E5" s="244"/>
      <c r="F5" s="244"/>
      <c r="G5" s="244"/>
      <c r="H5" s="244"/>
      <c r="I5" s="244"/>
      <c r="J5" s="244"/>
      <c r="K5" s="244"/>
      <c r="L5" s="244"/>
      <c r="M5" s="244"/>
      <c r="N5" s="244"/>
      <c r="O5" s="244"/>
      <c r="P5" s="244"/>
      <c r="Q5" s="244"/>
      <c r="R5" s="245"/>
      <c r="S5" s="18"/>
    </row>
    <row r="6" spans="1:20" ht="25.5" customHeight="1" x14ac:dyDescent="0.2">
      <c r="A6" s="251" t="s">
        <v>0</v>
      </c>
      <c r="B6" s="251" t="s">
        <v>1</v>
      </c>
      <c r="C6" s="242" t="s">
        <v>3</v>
      </c>
      <c r="D6" s="242" t="s">
        <v>4</v>
      </c>
      <c r="E6" s="242" t="s">
        <v>589</v>
      </c>
      <c r="F6" s="242" t="s">
        <v>5</v>
      </c>
      <c r="G6" s="242" t="s">
        <v>2</v>
      </c>
      <c r="H6" s="242" t="s">
        <v>6</v>
      </c>
      <c r="I6" s="249" t="s">
        <v>7</v>
      </c>
      <c r="J6" s="250" t="s">
        <v>8</v>
      </c>
      <c r="K6" s="249" t="s">
        <v>9</v>
      </c>
      <c r="L6" s="249" t="s">
        <v>10</v>
      </c>
      <c r="M6" s="249" t="s">
        <v>11</v>
      </c>
      <c r="N6" s="246" t="s">
        <v>16</v>
      </c>
      <c r="O6" s="247" t="s">
        <v>17</v>
      </c>
      <c r="P6" s="247"/>
      <c r="Q6" s="247"/>
      <c r="R6" s="246" t="s">
        <v>37</v>
      </c>
      <c r="S6" s="252" t="s">
        <v>13</v>
      </c>
    </row>
    <row r="7" spans="1:20" ht="58.7" customHeight="1" x14ac:dyDescent="0.2">
      <c r="A7" s="251"/>
      <c r="B7" s="251"/>
      <c r="C7" s="242"/>
      <c r="D7" s="242"/>
      <c r="E7" s="242"/>
      <c r="F7" s="242"/>
      <c r="G7" s="242"/>
      <c r="H7" s="242"/>
      <c r="I7" s="249"/>
      <c r="J7" s="250"/>
      <c r="K7" s="249"/>
      <c r="L7" s="249"/>
      <c r="M7" s="249"/>
      <c r="N7" s="246"/>
      <c r="O7" s="201" t="s">
        <v>14</v>
      </c>
      <c r="P7" s="201" t="s">
        <v>460</v>
      </c>
      <c r="Q7" s="201" t="s">
        <v>15</v>
      </c>
      <c r="R7" s="246"/>
      <c r="S7" s="252"/>
    </row>
    <row r="8" spans="1:20" s="22" customFormat="1" ht="25.5" customHeight="1" x14ac:dyDescent="0.3">
      <c r="A8" s="101" t="s">
        <v>281</v>
      </c>
      <c r="B8" s="102"/>
      <c r="C8" s="102"/>
      <c r="D8" s="102"/>
      <c r="E8" s="102"/>
      <c r="F8" s="102"/>
      <c r="G8" s="102"/>
      <c r="H8" s="102"/>
      <c r="I8" s="102"/>
      <c r="J8" s="102"/>
      <c r="K8" s="102"/>
      <c r="L8" s="20">
        <f t="shared" ref="L8:N8" si="0">SUM(L9:L11)</f>
        <v>1570</v>
      </c>
      <c r="M8" s="20"/>
      <c r="N8" s="20">
        <f t="shared" si="0"/>
        <v>0</v>
      </c>
      <c r="O8" s="20">
        <f>SUM(O9:O11)</f>
        <v>1570</v>
      </c>
      <c r="P8" s="20">
        <f t="shared" ref="P8:R8" si="1">SUM(P9:P11)</f>
        <v>0</v>
      </c>
      <c r="Q8" s="20">
        <f>SUM(Q9:Q11)</f>
        <v>1570</v>
      </c>
      <c r="R8" s="19">
        <f t="shared" si="1"/>
        <v>0</v>
      </c>
      <c r="S8" s="21"/>
    </row>
    <row r="9" spans="1:20" s="108" customFormat="1" ht="30" customHeight="1" x14ac:dyDescent="0.2">
      <c r="A9" s="23">
        <v>1</v>
      </c>
      <c r="B9" s="23" t="s">
        <v>39</v>
      </c>
      <c r="C9" s="23">
        <v>2299</v>
      </c>
      <c r="D9" s="23">
        <v>6351</v>
      </c>
      <c r="E9" s="23">
        <v>63</v>
      </c>
      <c r="F9" s="23">
        <v>12</v>
      </c>
      <c r="G9" s="23">
        <v>66012001599</v>
      </c>
      <c r="H9" s="24" t="s">
        <v>603</v>
      </c>
      <c r="I9" s="155" t="s">
        <v>759</v>
      </c>
      <c r="J9" s="23"/>
      <c r="K9" s="23"/>
      <c r="L9" s="156">
        <v>300</v>
      </c>
      <c r="M9" s="105">
        <v>2018</v>
      </c>
      <c r="N9" s="82">
        <v>0</v>
      </c>
      <c r="O9" s="107">
        <f t="shared" ref="O9:O11" si="2">SUM(P9:Q9)</f>
        <v>300</v>
      </c>
      <c r="P9" s="82">
        <v>0</v>
      </c>
      <c r="Q9" s="82">
        <v>300</v>
      </c>
      <c r="R9" s="82">
        <v>0</v>
      </c>
      <c r="S9" s="30"/>
    </row>
    <row r="10" spans="1:20" s="108" customFormat="1" ht="30" customHeight="1" x14ac:dyDescent="0.2">
      <c r="A10" s="23">
        <v>2</v>
      </c>
      <c r="B10" s="23" t="s">
        <v>39</v>
      </c>
      <c r="C10" s="23">
        <v>2299</v>
      </c>
      <c r="D10" s="23">
        <v>6351</v>
      </c>
      <c r="E10" s="23">
        <v>63</v>
      </c>
      <c r="F10" s="23">
        <v>12</v>
      </c>
      <c r="G10" s="23">
        <v>66012001599</v>
      </c>
      <c r="H10" s="24" t="s">
        <v>602</v>
      </c>
      <c r="I10" s="155" t="s">
        <v>261</v>
      </c>
      <c r="J10" s="23"/>
      <c r="K10" s="23"/>
      <c r="L10" s="156">
        <v>750</v>
      </c>
      <c r="M10" s="105">
        <v>2018</v>
      </c>
      <c r="N10" s="82">
        <v>0</v>
      </c>
      <c r="O10" s="107">
        <f t="shared" si="2"/>
        <v>750</v>
      </c>
      <c r="P10" s="82">
        <v>0</v>
      </c>
      <c r="Q10" s="82">
        <v>750</v>
      </c>
      <c r="R10" s="82">
        <v>0</v>
      </c>
      <c r="S10" s="30"/>
    </row>
    <row r="11" spans="1:20" s="108" customFormat="1" ht="30" customHeight="1" x14ac:dyDescent="0.2">
      <c r="A11" s="23">
        <v>3</v>
      </c>
      <c r="B11" s="23" t="s">
        <v>39</v>
      </c>
      <c r="C11" s="23">
        <v>2299</v>
      </c>
      <c r="D11" s="23">
        <v>6351</v>
      </c>
      <c r="E11" s="23">
        <v>63</v>
      </c>
      <c r="F11" s="23">
        <v>12</v>
      </c>
      <c r="G11" s="23">
        <v>66012001599</v>
      </c>
      <c r="H11" s="24" t="s">
        <v>262</v>
      </c>
      <c r="I11" s="155" t="s">
        <v>263</v>
      </c>
      <c r="J11" s="23"/>
      <c r="K11" s="23"/>
      <c r="L11" s="156">
        <v>520</v>
      </c>
      <c r="M11" s="105">
        <v>2018</v>
      </c>
      <c r="N11" s="82">
        <v>0</v>
      </c>
      <c r="O11" s="107">
        <f t="shared" si="2"/>
        <v>520</v>
      </c>
      <c r="P11" s="82">
        <v>0</v>
      </c>
      <c r="Q11" s="82">
        <v>520</v>
      </c>
      <c r="R11" s="82">
        <v>0</v>
      </c>
      <c r="S11" s="30"/>
    </row>
    <row r="12" spans="1:20" s="62" customFormat="1" ht="20.25" hidden="1" x14ac:dyDescent="0.2">
      <c r="A12" s="150" t="s">
        <v>71</v>
      </c>
      <c r="B12" s="151"/>
      <c r="C12" s="151"/>
      <c r="D12" s="151"/>
      <c r="E12" s="197"/>
      <c r="F12" s="151"/>
      <c r="G12" s="151"/>
      <c r="H12" s="151"/>
      <c r="I12" s="151"/>
      <c r="J12" s="151"/>
      <c r="K12" s="151"/>
      <c r="L12" s="71"/>
      <c r="M12" s="71"/>
      <c r="N12" s="71">
        <f>SUM(N13)</f>
        <v>0</v>
      </c>
      <c r="O12" s="71">
        <f t="shared" ref="O12:R12" si="3">SUM(O13)</f>
        <v>0</v>
      </c>
      <c r="P12" s="71">
        <f t="shared" si="3"/>
        <v>0</v>
      </c>
      <c r="Q12" s="71">
        <f t="shared" si="3"/>
        <v>0</v>
      </c>
      <c r="R12" s="72">
        <f t="shared" si="3"/>
        <v>0</v>
      </c>
      <c r="S12" s="21"/>
    </row>
    <row r="13" spans="1:20" s="91" customFormat="1" ht="31.5" hidden="1" x14ac:dyDescent="0.2">
      <c r="A13" s="73">
        <v>1</v>
      </c>
      <c r="B13" s="73" t="s">
        <v>44</v>
      </c>
      <c r="C13" s="85">
        <v>2212</v>
      </c>
      <c r="D13" s="23">
        <v>6121</v>
      </c>
      <c r="E13" s="23"/>
      <c r="F13" s="73">
        <v>12</v>
      </c>
      <c r="G13" s="73"/>
      <c r="H13" s="86" t="s">
        <v>126</v>
      </c>
      <c r="I13" s="87"/>
      <c r="J13" s="73"/>
      <c r="K13" s="73"/>
      <c r="L13" s="82"/>
      <c r="M13" s="99"/>
      <c r="N13" s="89"/>
      <c r="O13" s="81"/>
      <c r="P13" s="89"/>
      <c r="Q13" s="82"/>
      <c r="R13" s="82"/>
      <c r="S13" s="90"/>
    </row>
    <row r="14" spans="1:20" ht="35.25" customHeight="1" x14ac:dyDescent="0.2">
      <c r="A14" s="109" t="s">
        <v>601</v>
      </c>
      <c r="B14" s="110"/>
      <c r="C14" s="110"/>
      <c r="D14" s="110"/>
      <c r="E14" s="110"/>
      <c r="F14" s="110"/>
      <c r="G14" s="110"/>
      <c r="H14" s="110"/>
      <c r="I14" s="110"/>
      <c r="J14" s="110"/>
      <c r="K14" s="110"/>
      <c r="L14" s="31">
        <f t="shared" ref="L14:N14" si="4">+L8+L12</f>
        <v>1570</v>
      </c>
      <c r="M14" s="31"/>
      <c r="N14" s="31">
        <f t="shared" si="4"/>
        <v>0</v>
      </c>
      <c r="O14" s="31">
        <f t="shared" ref="O14:R14" si="5">+O8+O12</f>
        <v>1570</v>
      </c>
      <c r="P14" s="31">
        <f t="shared" si="5"/>
        <v>0</v>
      </c>
      <c r="Q14" s="31">
        <f t="shared" si="5"/>
        <v>1570</v>
      </c>
      <c r="R14" s="31">
        <f t="shared" si="5"/>
        <v>0</v>
      </c>
      <c r="S14" s="33"/>
    </row>
    <row r="15" spans="1:20" s="6" customFormat="1" x14ac:dyDescent="0.2">
      <c r="A15" s="5"/>
      <c r="B15" s="5"/>
      <c r="C15" s="5"/>
      <c r="D15" s="5"/>
      <c r="E15" s="5"/>
      <c r="F15" s="5"/>
      <c r="G15" s="5"/>
      <c r="H15" s="34"/>
      <c r="I15" s="5"/>
      <c r="J15" s="35"/>
      <c r="K15" s="36"/>
      <c r="L15" s="37"/>
      <c r="M15" s="38"/>
      <c r="N15" s="38"/>
      <c r="S15" s="39"/>
      <c r="T15" s="10"/>
    </row>
    <row r="16" spans="1:20" s="6" customFormat="1" x14ac:dyDescent="0.2">
      <c r="A16" s="5"/>
      <c r="B16" s="5"/>
      <c r="C16" s="5"/>
      <c r="D16" s="5"/>
      <c r="E16" s="5"/>
      <c r="F16" s="5"/>
      <c r="G16" s="5"/>
      <c r="H16" s="5"/>
      <c r="I16" s="5"/>
      <c r="J16" s="40"/>
      <c r="K16" s="41"/>
      <c r="L16" s="42"/>
      <c r="S16" s="39"/>
      <c r="T16" s="10"/>
    </row>
    <row r="17" spans="1:20" s="6" customFormat="1" x14ac:dyDescent="0.2">
      <c r="A17" s="5"/>
      <c r="B17" s="5"/>
      <c r="C17" s="5"/>
      <c r="D17" s="5"/>
      <c r="E17" s="5"/>
      <c r="F17" s="5"/>
      <c r="G17" s="5"/>
      <c r="H17" s="5"/>
      <c r="I17" s="5"/>
      <c r="J17" s="40"/>
      <c r="K17" s="41"/>
      <c r="L17" s="42"/>
      <c r="S17" s="39"/>
      <c r="T17" s="10"/>
    </row>
    <row r="18" spans="1:20" s="6" customFormat="1" x14ac:dyDescent="0.2">
      <c r="A18" s="5"/>
      <c r="B18" s="5"/>
      <c r="C18" s="5"/>
      <c r="D18" s="5"/>
      <c r="E18" s="5"/>
      <c r="F18" s="5"/>
      <c r="G18" s="5"/>
      <c r="H18" s="5"/>
      <c r="I18" s="5"/>
      <c r="J18" s="10"/>
      <c r="K18" s="41"/>
      <c r="L18" s="42"/>
      <c r="S18" s="39"/>
      <c r="T18" s="10"/>
    </row>
    <row r="19" spans="1:20" s="6" customFormat="1" x14ac:dyDescent="0.2">
      <c r="A19" s="5"/>
      <c r="B19" s="5"/>
      <c r="C19" s="5"/>
      <c r="D19" s="5"/>
      <c r="E19" s="5"/>
      <c r="F19" s="5"/>
      <c r="G19" s="5"/>
      <c r="H19" s="5"/>
      <c r="I19" s="5"/>
      <c r="J19" s="10"/>
      <c r="K19" s="41"/>
      <c r="L19" s="42"/>
      <c r="S19" s="39"/>
      <c r="T19" s="10"/>
    </row>
    <row r="20" spans="1:20" s="6" customFormat="1" x14ac:dyDescent="0.2">
      <c r="A20" s="5"/>
      <c r="B20" s="5"/>
      <c r="C20" s="5"/>
      <c r="D20" s="5"/>
      <c r="E20" s="5"/>
      <c r="F20" s="5"/>
      <c r="G20" s="5"/>
      <c r="H20" s="5"/>
      <c r="I20" s="5"/>
      <c r="J20" s="10"/>
      <c r="K20" s="41"/>
      <c r="L20" s="42"/>
      <c r="S20" s="39"/>
      <c r="T20" s="10"/>
    </row>
    <row r="21" spans="1:20" s="6" customFormat="1" x14ac:dyDescent="0.2">
      <c r="A21" s="5"/>
      <c r="B21" s="5"/>
      <c r="C21" s="5"/>
      <c r="D21" s="5"/>
      <c r="E21" s="5"/>
      <c r="F21" s="5"/>
      <c r="G21" s="5"/>
      <c r="H21" s="5"/>
      <c r="I21" s="5"/>
      <c r="J21" s="10"/>
      <c r="K21" s="41"/>
      <c r="L21" s="42"/>
      <c r="S21" s="39"/>
      <c r="T21" s="10"/>
    </row>
    <row r="22" spans="1:20" s="6" customFormat="1" x14ac:dyDescent="0.2">
      <c r="A22" s="5"/>
      <c r="B22" s="5"/>
      <c r="C22" s="5"/>
      <c r="D22" s="5"/>
      <c r="E22" s="5"/>
      <c r="F22" s="5"/>
      <c r="G22" s="5"/>
      <c r="H22" s="5"/>
      <c r="I22" s="5"/>
      <c r="J22" s="10"/>
      <c r="K22" s="41"/>
      <c r="L22" s="42"/>
      <c r="S22" s="39"/>
      <c r="T22" s="10"/>
    </row>
    <row r="23" spans="1:20" s="6" customFormat="1" x14ac:dyDescent="0.2">
      <c r="A23" s="5"/>
      <c r="B23" s="5"/>
      <c r="C23" s="5"/>
      <c r="D23" s="5"/>
      <c r="E23" s="5"/>
      <c r="F23" s="5"/>
      <c r="G23" s="5"/>
      <c r="H23" s="5"/>
      <c r="I23" s="5"/>
      <c r="J23" s="10"/>
      <c r="K23" s="41"/>
      <c r="L23" s="42"/>
      <c r="S23" s="39"/>
      <c r="T23" s="10"/>
    </row>
    <row r="24" spans="1:20" s="6" customFormat="1" x14ac:dyDescent="0.2">
      <c r="A24" s="5"/>
      <c r="B24" s="5"/>
      <c r="C24" s="5"/>
      <c r="D24" s="5"/>
      <c r="E24" s="5"/>
      <c r="F24" s="5"/>
      <c r="G24" s="5"/>
      <c r="H24" s="5"/>
      <c r="I24" s="5"/>
      <c r="J24" s="10"/>
      <c r="K24" s="41"/>
      <c r="L24" s="42"/>
      <c r="S24" s="39"/>
      <c r="T24" s="10"/>
    </row>
    <row r="25" spans="1:20" s="6" customFormat="1" x14ac:dyDescent="0.2">
      <c r="A25" s="5"/>
      <c r="B25" s="5"/>
      <c r="C25" s="5"/>
      <c r="D25" s="5"/>
      <c r="E25" s="5"/>
      <c r="F25" s="5"/>
      <c r="G25" s="5"/>
      <c r="H25" s="5"/>
      <c r="I25" s="5"/>
      <c r="J25" s="10"/>
      <c r="K25" s="41"/>
      <c r="L25" s="42"/>
      <c r="S25" s="39"/>
      <c r="T25" s="10"/>
    </row>
    <row r="26" spans="1:20" s="6" customFormat="1" x14ac:dyDescent="0.2">
      <c r="A26" s="5"/>
      <c r="B26" s="5"/>
      <c r="C26" s="5"/>
      <c r="D26" s="5"/>
      <c r="E26" s="5"/>
      <c r="F26" s="5"/>
      <c r="G26" s="5"/>
      <c r="H26" s="5"/>
      <c r="I26" s="5"/>
      <c r="J26" s="10"/>
      <c r="K26" s="41"/>
      <c r="L26" s="42"/>
      <c r="S26" s="39"/>
      <c r="T26" s="10"/>
    </row>
    <row r="27" spans="1:20" s="6" customFormat="1" x14ac:dyDescent="0.2">
      <c r="A27" s="5"/>
      <c r="B27" s="5"/>
      <c r="C27" s="5"/>
      <c r="D27" s="5"/>
      <c r="E27" s="5"/>
      <c r="F27" s="5"/>
      <c r="G27" s="5"/>
      <c r="H27" s="5"/>
      <c r="I27" s="5"/>
      <c r="J27" s="10"/>
      <c r="K27" s="41"/>
      <c r="L27" s="42"/>
      <c r="S27" s="39"/>
      <c r="T27" s="10"/>
    </row>
    <row r="28" spans="1:20" s="6" customFormat="1" x14ac:dyDescent="0.2">
      <c r="A28" s="5"/>
      <c r="B28" s="5"/>
      <c r="C28" s="5"/>
      <c r="D28" s="5"/>
      <c r="E28" s="5"/>
      <c r="F28" s="5"/>
      <c r="G28" s="5"/>
      <c r="H28" s="5"/>
      <c r="I28" s="5"/>
      <c r="J28" s="10"/>
      <c r="K28" s="41"/>
      <c r="L28" s="42"/>
      <c r="S28" s="39"/>
      <c r="T28" s="10"/>
    </row>
    <row r="29" spans="1:20" s="6" customFormat="1" x14ac:dyDescent="0.2">
      <c r="A29" s="5"/>
      <c r="B29" s="5"/>
      <c r="C29" s="5"/>
      <c r="D29" s="5"/>
      <c r="E29" s="5"/>
      <c r="F29" s="5"/>
      <c r="G29" s="5"/>
      <c r="H29" s="5"/>
      <c r="I29" s="5"/>
      <c r="J29" s="10"/>
      <c r="K29" s="41"/>
      <c r="L29" s="42"/>
      <c r="S29" s="39"/>
      <c r="T29" s="10"/>
    </row>
    <row r="30" spans="1:20" s="6" customFormat="1" x14ac:dyDescent="0.2">
      <c r="A30" s="5"/>
      <c r="B30" s="5"/>
      <c r="C30" s="5"/>
      <c r="D30" s="5"/>
      <c r="E30" s="5"/>
      <c r="F30" s="5"/>
      <c r="G30" s="5"/>
      <c r="H30" s="5"/>
      <c r="I30" s="5"/>
      <c r="J30" s="10"/>
      <c r="K30" s="41"/>
      <c r="L30" s="42"/>
      <c r="S30" s="39"/>
      <c r="T30" s="10"/>
    </row>
    <row r="31" spans="1:20" s="6" customFormat="1" x14ac:dyDescent="0.2">
      <c r="A31" s="5"/>
      <c r="B31" s="5"/>
      <c r="C31" s="5"/>
      <c r="D31" s="5"/>
      <c r="E31" s="5"/>
      <c r="F31" s="5"/>
      <c r="G31" s="5"/>
      <c r="H31" s="5"/>
      <c r="I31" s="5"/>
      <c r="J31" s="10"/>
      <c r="K31" s="41"/>
      <c r="L31" s="42"/>
      <c r="S31" s="39"/>
      <c r="T31" s="10"/>
    </row>
    <row r="32" spans="1:20" s="6" customFormat="1" x14ac:dyDescent="0.2">
      <c r="A32" s="5"/>
      <c r="B32" s="5"/>
      <c r="C32" s="5"/>
      <c r="D32" s="5"/>
      <c r="E32" s="5"/>
      <c r="F32" s="5"/>
      <c r="G32" s="5"/>
      <c r="H32" s="5"/>
      <c r="I32" s="5"/>
      <c r="J32" s="10"/>
      <c r="K32" s="41"/>
      <c r="L32" s="42"/>
      <c r="S32" s="39"/>
      <c r="T32" s="10"/>
    </row>
    <row r="33" spans="1:20" s="6" customFormat="1" x14ac:dyDescent="0.2">
      <c r="A33" s="5"/>
      <c r="B33" s="5"/>
      <c r="C33" s="5"/>
      <c r="D33" s="5"/>
      <c r="E33" s="5"/>
      <c r="F33" s="5"/>
      <c r="G33" s="5"/>
      <c r="H33" s="5"/>
      <c r="I33" s="5"/>
      <c r="J33" s="10"/>
      <c r="K33" s="41"/>
      <c r="L33" s="42"/>
      <c r="S33" s="39"/>
      <c r="T33" s="10"/>
    </row>
    <row r="34" spans="1:20" s="6" customFormat="1" x14ac:dyDescent="0.2">
      <c r="A34" s="5"/>
      <c r="B34" s="5"/>
      <c r="C34" s="5"/>
      <c r="D34" s="5"/>
      <c r="E34" s="5"/>
      <c r="F34" s="5"/>
      <c r="G34" s="5"/>
      <c r="H34" s="5"/>
      <c r="I34" s="5"/>
      <c r="J34" s="10"/>
      <c r="K34" s="41"/>
      <c r="L34" s="42"/>
      <c r="S34" s="39"/>
      <c r="T34" s="10"/>
    </row>
    <row r="35" spans="1:20" s="6" customFormat="1" x14ac:dyDescent="0.2">
      <c r="A35" s="5"/>
      <c r="B35" s="5"/>
      <c r="C35" s="5"/>
      <c r="D35" s="5"/>
      <c r="E35" s="5"/>
      <c r="F35" s="5"/>
      <c r="G35" s="5"/>
      <c r="H35" s="5"/>
      <c r="I35" s="5"/>
      <c r="J35" s="10"/>
      <c r="K35" s="5"/>
      <c r="L35" s="42"/>
      <c r="S35" s="39"/>
      <c r="T35" s="10"/>
    </row>
    <row r="36" spans="1:20" s="6" customFormat="1" x14ac:dyDescent="0.2">
      <c r="A36" s="5"/>
      <c r="B36" s="5"/>
      <c r="C36" s="5"/>
      <c r="D36" s="5"/>
      <c r="E36" s="5"/>
      <c r="F36" s="5"/>
      <c r="G36" s="5"/>
      <c r="H36" s="5"/>
      <c r="I36" s="5"/>
      <c r="J36" s="10"/>
      <c r="K36" s="5"/>
      <c r="L36" s="42"/>
      <c r="S36" s="39"/>
      <c r="T36" s="10"/>
    </row>
    <row r="37" spans="1:20" s="6" customFormat="1" x14ac:dyDescent="0.2">
      <c r="A37" s="5"/>
      <c r="B37" s="5"/>
      <c r="C37" s="5"/>
      <c r="D37" s="5"/>
      <c r="E37" s="5"/>
      <c r="F37" s="5"/>
      <c r="G37" s="5"/>
      <c r="H37" s="5"/>
      <c r="I37" s="5"/>
      <c r="J37" s="10"/>
      <c r="K37" s="5"/>
      <c r="L37" s="42"/>
      <c r="S37" s="39"/>
      <c r="T37" s="10"/>
    </row>
    <row r="38" spans="1:20" s="6" customFormat="1" x14ac:dyDescent="0.2">
      <c r="A38" s="5"/>
      <c r="B38" s="5"/>
      <c r="C38" s="5"/>
      <c r="D38" s="5"/>
      <c r="E38" s="5"/>
      <c r="F38" s="5"/>
      <c r="G38" s="5"/>
      <c r="H38" s="5"/>
      <c r="I38" s="5"/>
      <c r="J38" s="10"/>
      <c r="K38" s="5"/>
      <c r="L38" s="42"/>
      <c r="S38" s="39"/>
      <c r="T38" s="10"/>
    </row>
    <row r="39" spans="1:20" s="6" customFormat="1" x14ac:dyDescent="0.2">
      <c r="A39" s="5"/>
      <c r="B39" s="5"/>
      <c r="C39" s="5"/>
      <c r="D39" s="5"/>
      <c r="E39" s="5"/>
      <c r="F39" s="5"/>
      <c r="G39" s="5"/>
      <c r="H39" s="5"/>
      <c r="I39" s="5"/>
      <c r="J39" s="10"/>
      <c r="K39" s="5"/>
      <c r="L39" s="42"/>
      <c r="S39" s="39"/>
      <c r="T39" s="10"/>
    </row>
    <row r="40" spans="1:20" s="6" customFormat="1" x14ac:dyDescent="0.2">
      <c r="A40" s="5"/>
      <c r="B40" s="5"/>
      <c r="C40" s="5"/>
      <c r="D40" s="5"/>
      <c r="E40" s="5"/>
      <c r="F40" s="5"/>
      <c r="G40" s="5"/>
      <c r="H40" s="5"/>
      <c r="I40" s="5"/>
      <c r="J40" s="10"/>
      <c r="K40" s="5"/>
      <c r="L40" s="42"/>
      <c r="S40" s="39"/>
      <c r="T40" s="10"/>
    </row>
    <row r="41" spans="1:20" s="6" customFormat="1" x14ac:dyDescent="0.2">
      <c r="A41" s="5"/>
      <c r="B41" s="5"/>
      <c r="C41" s="5"/>
      <c r="D41" s="5"/>
      <c r="E41" s="5"/>
      <c r="F41" s="5"/>
      <c r="G41" s="5"/>
      <c r="H41" s="5"/>
      <c r="I41" s="5"/>
      <c r="J41" s="10"/>
      <c r="K41" s="5"/>
      <c r="L41" s="42"/>
      <c r="S41" s="39"/>
      <c r="T41" s="10"/>
    </row>
    <row r="42" spans="1:20" s="6" customFormat="1" x14ac:dyDescent="0.2">
      <c r="A42" s="5"/>
      <c r="B42" s="5"/>
      <c r="C42" s="5"/>
      <c r="D42" s="5"/>
      <c r="E42" s="5"/>
      <c r="F42" s="5"/>
      <c r="G42" s="5"/>
      <c r="H42" s="5"/>
      <c r="I42" s="5"/>
      <c r="J42" s="10"/>
      <c r="K42" s="5"/>
      <c r="L42" s="42"/>
      <c r="S42" s="39"/>
      <c r="T42" s="10"/>
    </row>
    <row r="43" spans="1:20" s="6" customFormat="1" x14ac:dyDescent="0.2">
      <c r="A43" s="5"/>
      <c r="B43" s="5"/>
      <c r="C43" s="5"/>
      <c r="D43" s="5"/>
      <c r="E43" s="5"/>
      <c r="F43" s="5"/>
      <c r="G43" s="5"/>
      <c r="H43" s="5"/>
      <c r="I43" s="5"/>
      <c r="J43" s="10"/>
      <c r="K43" s="5"/>
      <c r="L43" s="42"/>
      <c r="S43" s="39"/>
      <c r="T43" s="10"/>
    </row>
    <row r="44" spans="1:20" s="6" customFormat="1" x14ac:dyDescent="0.2">
      <c r="A44" s="5"/>
      <c r="B44" s="5"/>
      <c r="C44" s="5"/>
      <c r="D44" s="5"/>
      <c r="E44" s="5"/>
      <c r="F44" s="5"/>
      <c r="G44" s="5"/>
      <c r="H44" s="5"/>
      <c r="I44" s="5"/>
      <c r="J44" s="10"/>
      <c r="K44" s="5"/>
      <c r="L44" s="42"/>
      <c r="S44" s="39"/>
      <c r="T44" s="10"/>
    </row>
    <row r="45" spans="1:20" s="6" customFormat="1" x14ac:dyDescent="0.2">
      <c r="A45" s="5"/>
      <c r="B45" s="5"/>
      <c r="C45" s="5"/>
      <c r="D45" s="5"/>
      <c r="E45" s="5"/>
      <c r="F45" s="5"/>
      <c r="G45" s="5"/>
      <c r="H45" s="5"/>
      <c r="I45" s="5"/>
      <c r="J45" s="10"/>
      <c r="K45" s="5"/>
      <c r="L45" s="42"/>
      <c r="S45" s="39"/>
      <c r="T45" s="10"/>
    </row>
    <row r="46" spans="1:20" s="6" customFormat="1" x14ac:dyDescent="0.2">
      <c r="A46" s="10"/>
      <c r="B46" s="10"/>
      <c r="C46" s="10"/>
      <c r="D46" s="10"/>
      <c r="E46" s="10"/>
      <c r="F46" s="10"/>
      <c r="G46" s="10"/>
      <c r="H46" s="10"/>
      <c r="I46" s="10"/>
      <c r="J46" s="10"/>
      <c r="K46" s="5"/>
      <c r="L46" s="42"/>
      <c r="S46" s="39"/>
      <c r="T46" s="10"/>
    </row>
    <row r="47" spans="1:20" s="6" customFormat="1" x14ac:dyDescent="0.2">
      <c r="A47" s="10"/>
      <c r="B47" s="10"/>
      <c r="C47" s="10"/>
      <c r="D47" s="10"/>
      <c r="E47" s="10"/>
      <c r="F47" s="10"/>
      <c r="G47" s="10"/>
      <c r="H47" s="10"/>
      <c r="I47" s="10"/>
      <c r="J47" s="10"/>
      <c r="K47" s="5"/>
      <c r="L47" s="42"/>
      <c r="S47" s="39"/>
      <c r="T47" s="10"/>
    </row>
    <row r="48" spans="1:20" s="6" customFormat="1" x14ac:dyDescent="0.2">
      <c r="A48" s="10"/>
      <c r="B48" s="10"/>
      <c r="C48" s="10"/>
      <c r="D48" s="10"/>
      <c r="E48" s="10"/>
      <c r="F48" s="10"/>
      <c r="G48" s="10"/>
      <c r="H48" s="10"/>
      <c r="I48" s="10"/>
      <c r="J48" s="10"/>
      <c r="K48" s="5"/>
      <c r="L48" s="42"/>
      <c r="S48" s="39"/>
      <c r="T48" s="10"/>
    </row>
    <row r="49" spans="1:20" s="6" customFormat="1" x14ac:dyDescent="0.2">
      <c r="A49" s="10"/>
      <c r="B49" s="10"/>
      <c r="C49" s="10"/>
      <c r="D49" s="10"/>
      <c r="E49" s="10"/>
      <c r="F49" s="10"/>
      <c r="G49" s="10"/>
      <c r="H49" s="10"/>
      <c r="I49" s="10"/>
      <c r="J49" s="10"/>
      <c r="K49" s="5"/>
      <c r="L49" s="42"/>
      <c r="S49" s="39"/>
      <c r="T49" s="10"/>
    </row>
    <row r="50" spans="1:20" s="6" customFormat="1" x14ac:dyDescent="0.2">
      <c r="A50" s="10"/>
      <c r="B50" s="10"/>
      <c r="C50" s="10"/>
      <c r="D50" s="10"/>
      <c r="E50" s="10"/>
      <c r="F50" s="10"/>
      <c r="G50" s="10"/>
      <c r="H50" s="10"/>
      <c r="I50" s="10"/>
      <c r="J50" s="10"/>
      <c r="K50" s="5"/>
      <c r="L50" s="42"/>
      <c r="S50" s="39"/>
      <c r="T50" s="10"/>
    </row>
    <row r="51" spans="1:20" s="6" customFormat="1" x14ac:dyDescent="0.2">
      <c r="A51" s="10"/>
      <c r="B51" s="10"/>
      <c r="C51" s="10"/>
      <c r="D51" s="10"/>
      <c r="E51" s="10"/>
      <c r="F51" s="10"/>
      <c r="G51" s="10"/>
      <c r="H51" s="10"/>
      <c r="I51" s="10"/>
      <c r="J51" s="10"/>
      <c r="K51" s="5"/>
      <c r="L51" s="42"/>
      <c r="S51" s="39"/>
      <c r="T51" s="10"/>
    </row>
    <row r="52" spans="1:20" s="6" customFormat="1" x14ac:dyDescent="0.2">
      <c r="A52" s="10"/>
      <c r="B52" s="10"/>
      <c r="C52" s="10"/>
      <c r="D52" s="10"/>
      <c r="E52" s="10"/>
      <c r="F52" s="10"/>
      <c r="G52" s="10"/>
      <c r="H52" s="10"/>
      <c r="I52" s="10"/>
      <c r="J52" s="10"/>
      <c r="K52" s="5"/>
      <c r="L52" s="42"/>
      <c r="S52" s="39"/>
      <c r="T52" s="10"/>
    </row>
    <row r="53" spans="1:20" s="6" customFormat="1" x14ac:dyDescent="0.2">
      <c r="A53" s="10"/>
      <c r="B53" s="10"/>
      <c r="C53" s="10"/>
      <c r="D53" s="10"/>
      <c r="E53" s="10"/>
      <c r="F53" s="10"/>
      <c r="G53" s="10"/>
      <c r="H53" s="10"/>
      <c r="I53" s="10"/>
      <c r="J53" s="10"/>
      <c r="K53" s="5"/>
      <c r="L53" s="42"/>
      <c r="S53" s="39"/>
      <c r="T53" s="10"/>
    </row>
    <row r="54" spans="1:20" s="6" customFormat="1" x14ac:dyDescent="0.2">
      <c r="A54" s="10"/>
      <c r="B54" s="10"/>
      <c r="C54" s="10"/>
      <c r="D54" s="10"/>
      <c r="E54" s="10"/>
      <c r="F54" s="10"/>
      <c r="G54" s="10"/>
      <c r="H54" s="10"/>
      <c r="I54" s="10"/>
      <c r="J54" s="10"/>
      <c r="K54" s="5"/>
      <c r="L54" s="42"/>
      <c r="S54" s="39"/>
      <c r="T54" s="10"/>
    </row>
    <row r="55" spans="1:20" s="6" customFormat="1" x14ac:dyDescent="0.2">
      <c r="A55" s="10"/>
      <c r="B55" s="10"/>
      <c r="C55" s="10"/>
      <c r="D55" s="10"/>
      <c r="E55" s="10"/>
      <c r="F55" s="10"/>
      <c r="G55" s="10"/>
      <c r="H55" s="10"/>
      <c r="I55" s="10"/>
      <c r="J55" s="10"/>
      <c r="K55" s="5"/>
      <c r="L55" s="42"/>
      <c r="S55" s="39"/>
      <c r="T55" s="10"/>
    </row>
    <row r="56" spans="1:20" s="6" customFormat="1" x14ac:dyDescent="0.2">
      <c r="A56" s="10"/>
      <c r="B56" s="10"/>
      <c r="C56" s="10"/>
      <c r="D56" s="10"/>
      <c r="E56" s="10"/>
      <c r="F56" s="10"/>
      <c r="G56" s="10"/>
      <c r="H56" s="10"/>
      <c r="I56" s="10"/>
      <c r="J56" s="10"/>
      <c r="K56" s="5"/>
      <c r="L56" s="42"/>
      <c r="S56" s="39"/>
      <c r="T56" s="10"/>
    </row>
    <row r="57" spans="1:20" s="6" customFormat="1" x14ac:dyDescent="0.2">
      <c r="A57" s="10"/>
      <c r="B57" s="10"/>
      <c r="C57" s="10"/>
      <c r="D57" s="10"/>
      <c r="E57" s="10"/>
      <c r="F57" s="10"/>
      <c r="G57" s="10"/>
      <c r="H57" s="10"/>
      <c r="I57" s="10"/>
      <c r="J57" s="10"/>
      <c r="K57" s="5"/>
      <c r="L57" s="42"/>
      <c r="S57" s="39"/>
      <c r="T57" s="10"/>
    </row>
    <row r="58" spans="1:20" s="6" customFormat="1" x14ac:dyDescent="0.2">
      <c r="A58" s="10"/>
      <c r="B58" s="10"/>
      <c r="C58" s="10"/>
      <c r="D58" s="10"/>
      <c r="E58" s="10"/>
      <c r="F58" s="10"/>
      <c r="G58" s="10"/>
      <c r="H58" s="10"/>
      <c r="I58" s="10"/>
      <c r="J58" s="10"/>
      <c r="K58" s="5"/>
      <c r="L58" s="42"/>
      <c r="S58" s="39"/>
      <c r="T58" s="10"/>
    </row>
    <row r="59" spans="1:20" s="6" customFormat="1" x14ac:dyDescent="0.2">
      <c r="A59" s="10"/>
      <c r="B59" s="10"/>
      <c r="C59" s="10"/>
      <c r="D59" s="10"/>
      <c r="E59" s="10"/>
      <c r="F59" s="10"/>
      <c r="G59" s="10"/>
      <c r="H59" s="10"/>
      <c r="I59" s="10"/>
      <c r="J59" s="10"/>
      <c r="K59" s="5"/>
      <c r="L59" s="42"/>
      <c r="S59" s="39"/>
      <c r="T59" s="10"/>
    </row>
    <row r="60" spans="1:20" s="6" customFormat="1" x14ac:dyDescent="0.2">
      <c r="A60" s="10"/>
      <c r="B60" s="10"/>
      <c r="C60" s="10"/>
      <c r="D60" s="10"/>
      <c r="E60" s="10"/>
      <c r="F60" s="10"/>
      <c r="G60" s="10"/>
      <c r="H60" s="10"/>
      <c r="I60" s="10"/>
      <c r="J60" s="10"/>
      <c r="K60" s="5"/>
      <c r="L60" s="42"/>
      <c r="S60" s="39"/>
      <c r="T60" s="10"/>
    </row>
    <row r="61" spans="1:20" s="6" customFormat="1" x14ac:dyDescent="0.2">
      <c r="A61" s="10"/>
      <c r="B61" s="10"/>
      <c r="C61" s="10"/>
      <c r="D61" s="10"/>
      <c r="E61" s="10"/>
      <c r="F61" s="10"/>
      <c r="G61" s="10"/>
      <c r="H61" s="10"/>
      <c r="I61" s="10"/>
      <c r="J61" s="10"/>
      <c r="K61" s="5"/>
      <c r="L61" s="42"/>
      <c r="S61" s="39"/>
      <c r="T61" s="10"/>
    </row>
    <row r="62" spans="1:20" s="6" customFormat="1" x14ac:dyDescent="0.2">
      <c r="A62" s="10"/>
      <c r="B62" s="10"/>
      <c r="C62" s="10"/>
      <c r="D62" s="10"/>
      <c r="E62" s="10"/>
      <c r="F62" s="10"/>
      <c r="G62" s="10"/>
      <c r="H62" s="10"/>
      <c r="I62" s="10"/>
      <c r="J62" s="10"/>
      <c r="K62" s="5"/>
      <c r="L62" s="42"/>
      <c r="S62" s="39"/>
      <c r="T62" s="10"/>
    </row>
    <row r="63" spans="1:20" s="6" customFormat="1" x14ac:dyDescent="0.2">
      <c r="A63" s="10"/>
      <c r="B63" s="10"/>
      <c r="C63" s="10"/>
      <c r="D63" s="10"/>
      <c r="E63" s="10"/>
      <c r="F63" s="10"/>
      <c r="G63" s="10"/>
      <c r="H63" s="10"/>
      <c r="I63" s="10"/>
      <c r="J63" s="10"/>
      <c r="K63" s="5"/>
      <c r="L63" s="42"/>
      <c r="S63" s="39"/>
      <c r="T63" s="10"/>
    </row>
    <row r="64" spans="1:20" s="6" customFormat="1" x14ac:dyDescent="0.2">
      <c r="A64" s="10"/>
      <c r="B64" s="10"/>
      <c r="C64" s="10"/>
      <c r="D64" s="10"/>
      <c r="E64" s="10"/>
      <c r="F64" s="10"/>
      <c r="G64" s="10"/>
      <c r="H64" s="10"/>
      <c r="I64" s="10"/>
      <c r="J64" s="10"/>
      <c r="K64" s="5"/>
      <c r="L64" s="42"/>
      <c r="S64" s="39"/>
      <c r="T64" s="10"/>
    </row>
    <row r="65" spans="1:20" s="6" customFormat="1" x14ac:dyDescent="0.2">
      <c r="A65" s="10"/>
      <c r="B65" s="10"/>
      <c r="C65" s="10"/>
      <c r="D65" s="10"/>
      <c r="E65" s="10"/>
      <c r="F65" s="10"/>
      <c r="G65" s="10"/>
      <c r="H65" s="10"/>
      <c r="I65" s="10"/>
      <c r="J65" s="10"/>
      <c r="K65" s="5"/>
      <c r="L65" s="42"/>
      <c r="S65" s="39"/>
      <c r="T65" s="10"/>
    </row>
    <row r="66" spans="1:20" s="6" customFormat="1" x14ac:dyDescent="0.2">
      <c r="A66" s="10"/>
      <c r="B66" s="10"/>
      <c r="C66" s="10"/>
      <c r="D66" s="10"/>
      <c r="E66" s="10"/>
      <c r="F66" s="10"/>
      <c r="G66" s="10"/>
      <c r="H66" s="10"/>
      <c r="I66" s="10"/>
      <c r="J66" s="10"/>
      <c r="K66" s="5"/>
      <c r="L66" s="42"/>
      <c r="S66" s="39"/>
      <c r="T66" s="10"/>
    </row>
    <row r="67" spans="1:20" s="6" customFormat="1" x14ac:dyDescent="0.2">
      <c r="A67" s="10"/>
      <c r="B67" s="10"/>
      <c r="C67" s="10"/>
      <c r="D67" s="10"/>
      <c r="E67" s="10"/>
      <c r="F67" s="10"/>
      <c r="G67" s="10"/>
      <c r="H67" s="10"/>
      <c r="I67" s="10"/>
      <c r="J67" s="10"/>
      <c r="K67" s="5"/>
      <c r="L67" s="42"/>
      <c r="S67" s="39"/>
      <c r="T67" s="10"/>
    </row>
    <row r="68" spans="1:20" s="6" customFormat="1" x14ac:dyDescent="0.2">
      <c r="A68" s="10"/>
      <c r="B68" s="10"/>
      <c r="C68" s="10"/>
      <c r="D68" s="10"/>
      <c r="E68" s="10"/>
      <c r="F68" s="10"/>
      <c r="G68" s="10"/>
      <c r="H68" s="10"/>
      <c r="I68" s="10"/>
      <c r="J68" s="10"/>
      <c r="K68" s="5"/>
      <c r="L68" s="42"/>
      <c r="S68" s="39"/>
      <c r="T68" s="10"/>
    </row>
    <row r="69" spans="1:20" s="6" customFormat="1" x14ac:dyDescent="0.2">
      <c r="A69" s="10"/>
      <c r="B69" s="10"/>
      <c r="C69" s="10"/>
      <c r="D69" s="10"/>
      <c r="E69" s="10"/>
      <c r="F69" s="10"/>
      <c r="G69" s="10"/>
      <c r="H69" s="10"/>
      <c r="I69" s="10"/>
      <c r="J69" s="10"/>
      <c r="K69" s="5"/>
      <c r="L69" s="42"/>
      <c r="S69" s="39"/>
      <c r="T69" s="10"/>
    </row>
    <row r="70" spans="1:20" s="6" customFormat="1" x14ac:dyDescent="0.2">
      <c r="A70" s="10"/>
      <c r="B70" s="10"/>
      <c r="C70" s="10"/>
      <c r="D70" s="10"/>
      <c r="E70" s="10"/>
      <c r="F70" s="10"/>
      <c r="G70" s="10"/>
      <c r="H70" s="10"/>
      <c r="I70" s="10"/>
      <c r="J70" s="10"/>
      <c r="K70" s="5"/>
      <c r="L70" s="42"/>
      <c r="S70" s="39"/>
      <c r="T70" s="10"/>
    </row>
    <row r="71" spans="1:20" s="6" customFormat="1" x14ac:dyDescent="0.2">
      <c r="A71" s="10"/>
      <c r="B71" s="10"/>
      <c r="C71" s="10"/>
      <c r="D71" s="10"/>
      <c r="E71" s="10"/>
      <c r="F71" s="10"/>
      <c r="G71" s="10"/>
      <c r="H71" s="10"/>
      <c r="I71" s="10"/>
      <c r="J71" s="10"/>
      <c r="K71" s="5"/>
      <c r="L71" s="42"/>
      <c r="S71" s="39"/>
      <c r="T71" s="10"/>
    </row>
    <row r="72" spans="1:20" s="6" customFormat="1" x14ac:dyDescent="0.2">
      <c r="A72" s="10"/>
      <c r="B72" s="10"/>
      <c r="C72" s="10"/>
      <c r="D72" s="10"/>
      <c r="E72" s="10"/>
      <c r="F72" s="10"/>
      <c r="G72" s="10"/>
      <c r="H72" s="10"/>
      <c r="I72" s="10"/>
      <c r="J72" s="10"/>
      <c r="K72" s="5"/>
      <c r="L72" s="42"/>
      <c r="S72" s="39"/>
      <c r="T72" s="10"/>
    </row>
    <row r="73" spans="1:20" s="6" customFormat="1" x14ac:dyDescent="0.2">
      <c r="A73" s="10"/>
      <c r="B73" s="10"/>
      <c r="C73" s="10"/>
      <c r="D73" s="10"/>
      <c r="E73" s="10"/>
      <c r="F73" s="10"/>
      <c r="G73" s="10"/>
      <c r="H73" s="10"/>
      <c r="I73" s="10"/>
      <c r="J73" s="10"/>
      <c r="K73" s="5"/>
      <c r="L73" s="42"/>
      <c r="S73" s="39"/>
      <c r="T73" s="10"/>
    </row>
    <row r="74" spans="1:20" s="6" customFormat="1" x14ac:dyDescent="0.2">
      <c r="A74" s="10"/>
      <c r="B74" s="10"/>
      <c r="C74" s="10"/>
      <c r="D74" s="10"/>
      <c r="E74" s="10"/>
      <c r="F74" s="10"/>
      <c r="G74" s="10"/>
      <c r="H74" s="10"/>
      <c r="I74" s="10"/>
      <c r="J74" s="10"/>
      <c r="K74" s="5"/>
      <c r="L74" s="42"/>
      <c r="S74" s="39"/>
      <c r="T74" s="10"/>
    </row>
    <row r="75" spans="1:20" s="6" customFormat="1" x14ac:dyDescent="0.2">
      <c r="A75" s="10"/>
      <c r="B75" s="10"/>
      <c r="C75" s="10"/>
      <c r="D75" s="10"/>
      <c r="E75" s="10"/>
      <c r="F75" s="10"/>
      <c r="G75" s="10"/>
      <c r="H75" s="10"/>
      <c r="I75" s="10"/>
      <c r="J75" s="10"/>
      <c r="K75" s="5"/>
      <c r="L75" s="42"/>
      <c r="S75" s="39"/>
      <c r="T75" s="10"/>
    </row>
    <row r="76" spans="1:20" s="6" customFormat="1" x14ac:dyDescent="0.2">
      <c r="A76" s="10"/>
      <c r="B76" s="10"/>
      <c r="C76" s="10"/>
      <c r="D76" s="10"/>
      <c r="E76" s="10"/>
      <c r="F76" s="10"/>
      <c r="G76" s="10"/>
      <c r="H76" s="10"/>
      <c r="I76" s="10"/>
      <c r="J76" s="10"/>
      <c r="K76" s="5"/>
      <c r="L76" s="42"/>
      <c r="S76" s="39"/>
      <c r="T76" s="10"/>
    </row>
    <row r="77" spans="1:20" s="6" customFormat="1" x14ac:dyDescent="0.2">
      <c r="A77" s="10"/>
      <c r="B77" s="10"/>
      <c r="C77" s="10"/>
      <c r="D77" s="10"/>
      <c r="E77" s="10"/>
      <c r="F77" s="10"/>
      <c r="G77" s="10"/>
      <c r="H77" s="10"/>
      <c r="I77" s="10"/>
      <c r="J77" s="10"/>
      <c r="K77" s="5"/>
      <c r="L77" s="42"/>
      <c r="S77" s="39"/>
      <c r="T77" s="10"/>
    </row>
    <row r="78" spans="1:20" s="6" customFormat="1" x14ac:dyDescent="0.2">
      <c r="A78" s="10"/>
      <c r="B78" s="10"/>
      <c r="C78" s="10"/>
      <c r="D78" s="10"/>
      <c r="E78" s="10"/>
      <c r="F78" s="10"/>
      <c r="G78" s="10"/>
      <c r="H78" s="10"/>
      <c r="I78" s="10"/>
      <c r="J78" s="10"/>
      <c r="K78" s="5"/>
      <c r="L78" s="42"/>
      <c r="S78" s="39"/>
      <c r="T78" s="10"/>
    </row>
    <row r="79" spans="1:20" s="6" customFormat="1" x14ac:dyDescent="0.2">
      <c r="A79" s="10"/>
      <c r="B79" s="10"/>
      <c r="C79" s="10"/>
      <c r="D79" s="10"/>
      <c r="E79" s="10"/>
      <c r="F79" s="10"/>
      <c r="G79" s="10"/>
      <c r="H79" s="10"/>
      <c r="I79" s="10"/>
      <c r="J79" s="10"/>
      <c r="K79" s="5"/>
      <c r="L79" s="42"/>
      <c r="S79" s="39"/>
      <c r="T79" s="10"/>
    </row>
    <row r="80" spans="1:20" s="6" customFormat="1" x14ac:dyDescent="0.2">
      <c r="A80" s="10"/>
      <c r="B80" s="10"/>
      <c r="C80" s="10"/>
      <c r="D80" s="10"/>
      <c r="E80" s="10"/>
      <c r="F80" s="10"/>
      <c r="G80" s="10"/>
      <c r="H80" s="10"/>
      <c r="I80" s="10"/>
      <c r="J80" s="10"/>
      <c r="K80" s="5"/>
      <c r="L80" s="42"/>
      <c r="S80" s="39"/>
      <c r="T80" s="10"/>
    </row>
    <row r="81" spans="1:20" s="6" customFormat="1" x14ac:dyDescent="0.2">
      <c r="A81" s="10"/>
      <c r="B81" s="10"/>
      <c r="C81" s="10"/>
      <c r="D81" s="10"/>
      <c r="E81" s="10"/>
      <c r="F81" s="10"/>
      <c r="G81" s="10"/>
      <c r="H81" s="10"/>
      <c r="I81" s="10"/>
      <c r="J81" s="10"/>
      <c r="K81" s="5"/>
      <c r="L81" s="42"/>
      <c r="S81" s="39"/>
      <c r="T81" s="10"/>
    </row>
    <row r="82" spans="1:20" s="6" customFormat="1" x14ac:dyDescent="0.2">
      <c r="A82" s="10"/>
      <c r="B82" s="10"/>
      <c r="C82" s="10"/>
      <c r="D82" s="10"/>
      <c r="E82" s="10"/>
      <c r="F82" s="10"/>
      <c r="G82" s="10"/>
      <c r="H82" s="10"/>
      <c r="I82" s="10"/>
      <c r="J82" s="10"/>
      <c r="K82" s="5"/>
      <c r="L82" s="42"/>
      <c r="S82" s="39"/>
      <c r="T82" s="10"/>
    </row>
    <row r="83" spans="1:20" s="6" customFormat="1" x14ac:dyDescent="0.2">
      <c r="A83" s="10"/>
      <c r="B83" s="10"/>
      <c r="C83" s="10"/>
      <c r="D83" s="10"/>
      <c r="E83" s="10"/>
      <c r="F83" s="10"/>
      <c r="G83" s="10"/>
      <c r="H83" s="10"/>
      <c r="I83" s="10"/>
      <c r="J83" s="10"/>
      <c r="K83" s="5"/>
      <c r="L83" s="42"/>
      <c r="S83" s="39"/>
      <c r="T83" s="10"/>
    </row>
    <row r="84" spans="1:20" s="6" customFormat="1" x14ac:dyDescent="0.2">
      <c r="A84" s="10"/>
      <c r="B84" s="10"/>
      <c r="C84" s="10"/>
      <c r="D84" s="10"/>
      <c r="E84" s="10"/>
      <c r="F84" s="10"/>
      <c r="G84" s="10"/>
      <c r="H84" s="10"/>
      <c r="I84" s="10"/>
      <c r="J84" s="10"/>
      <c r="K84" s="5"/>
      <c r="L84" s="42"/>
      <c r="S84" s="39"/>
      <c r="T84" s="10"/>
    </row>
    <row r="85" spans="1:20" s="6" customFormat="1" x14ac:dyDescent="0.2">
      <c r="A85" s="10"/>
      <c r="B85" s="10"/>
      <c r="C85" s="10"/>
      <c r="D85" s="10"/>
      <c r="E85" s="10"/>
      <c r="F85" s="10"/>
      <c r="G85" s="10"/>
      <c r="H85" s="10"/>
      <c r="I85" s="10"/>
      <c r="J85" s="10"/>
      <c r="K85" s="5"/>
      <c r="L85" s="42"/>
      <c r="S85" s="39"/>
      <c r="T85" s="10"/>
    </row>
    <row r="86" spans="1:20" s="6" customFormat="1" x14ac:dyDescent="0.2">
      <c r="A86" s="10"/>
      <c r="B86" s="10"/>
      <c r="C86" s="10"/>
      <c r="D86" s="10"/>
      <c r="E86" s="10"/>
      <c r="F86" s="10"/>
      <c r="G86" s="10"/>
      <c r="H86" s="10"/>
      <c r="I86" s="10"/>
      <c r="J86" s="10"/>
      <c r="K86" s="5"/>
      <c r="L86" s="42"/>
      <c r="S86" s="39"/>
      <c r="T86" s="10"/>
    </row>
    <row r="87" spans="1:20" s="6" customFormat="1" x14ac:dyDescent="0.2">
      <c r="A87" s="10"/>
      <c r="B87" s="10"/>
      <c r="C87" s="10"/>
      <c r="D87" s="10"/>
      <c r="E87" s="10"/>
      <c r="F87" s="10"/>
      <c r="G87" s="10"/>
      <c r="H87" s="10"/>
      <c r="I87" s="10"/>
      <c r="J87" s="10"/>
      <c r="K87" s="5"/>
      <c r="L87" s="42"/>
      <c r="S87" s="39"/>
      <c r="T87" s="10"/>
    </row>
    <row r="88" spans="1:20" s="6" customFormat="1" x14ac:dyDescent="0.2">
      <c r="A88" s="10"/>
      <c r="B88" s="10"/>
      <c r="C88" s="10"/>
      <c r="D88" s="10"/>
      <c r="E88" s="10"/>
      <c r="F88" s="10"/>
      <c r="G88" s="10"/>
      <c r="H88" s="10"/>
      <c r="I88" s="10"/>
      <c r="J88" s="10"/>
      <c r="K88" s="5"/>
      <c r="L88" s="42"/>
      <c r="S88" s="39"/>
      <c r="T88" s="10"/>
    </row>
    <row r="89" spans="1:20" s="6" customFormat="1" x14ac:dyDescent="0.2">
      <c r="A89" s="10"/>
      <c r="B89" s="10"/>
      <c r="C89" s="10"/>
      <c r="D89" s="10"/>
      <c r="E89" s="10"/>
      <c r="F89" s="10"/>
      <c r="G89" s="10"/>
      <c r="H89" s="10"/>
      <c r="I89" s="10"/>
      <c r="J89" s="10"/>
      <c r="K89" s="5"/>
      <c r="L89" s="42"/>
      <c r="S89" s="39"/>
      <c r="T89" s="10"/>
    </row>
    <row r="90" spans="1:20" s="6" customFormat="1" x14ac:dyDescent="0.2">
      <c r="A90" s="10"/>
      <c r="B90" s="10"/>
      <c r="C90" s="10"/>
      <c r="D90" s="10"/>
      <c r="E90" s="10"/>
      <c r="F90" s="10"/>
      <c r="G90" s="10"/>
      <c r="H90" s="10"/>
      <c r="I90" s="10"/>
      <c r="J90" s="10"/>
      <c r="K90" s="5"/>
      <c r="L90" s="42"/>
      <c r="S90" s="39"/>
      <c r="T90" s="10"/>
    </row>
    <row r="91" spans="1:20" s="6" customFormat="1" x14ac:dyDescent="0.2">
      <c r="A91" s="10"/>
      <c r="B91" s="10"/>
      <c r="C91" s="10"/>
      <c r="D91" s="10"/>
      <c r="E91" s="10"/>
      <c r="F91" s="10"/>
      <c r="G91" s="10"/>
      <c r="H91" s="10"/>
      <c r="I91" s="10"/>
      <c r="J91" s="10"/>
      <c r="K91" s="5"/>
      <c r="L91" s="42"/>
      <c r="S91" s="39"/>
      <c r="T91" s="10"/>
    </row>
    <row r="92" spans="1:20" s="6" customFormat="1" x14ac:dyDescent="0.2">
      <c r="A92" s="10"/>
      <c r="B92" s="10"/>
      <c r="C92" s="10"/>
      <c r="D92" s="10"/>
      <c r="E92" s="10"/>
      <c r="F92" s="10"/>
      <c r="G92" s="10"/>
      <c r="H92" s="10"/>
      <c r="I92" s="10"/>
      <c r="J92" s="10"/>
      <c r="K92" s="5"/>
      <c r="L92" s="42"/>
      <c r="S92" s="39"/>
      <c r="T92" s="10"/>
    </row>
    <row r="93" spans="1:20" s="6" customFormat="1" x14ac:dyDescent="0.2">
      <c r="A93" s="10"/>
      <c r="B93" s="10"/>
      <c r="C93" s="10"/>
      <c r="D93" s="10"/>
      <c r="E93" s="10"/>
      <c r="F93" s="10"/>
      <c r="G93" s="10"/>
      <c r="H93" s="10"/>
      <c r="I93" s="10"/>
      <c r="J93" s="10"/>
      <c r="K93" s="5"/>
      <c r="L93" s="42"/>
      <c r="S93" s="39"/>
      <c r="T93" s="10"/>
    </row>
    <row r="94" spans="1:20" s="6" customFormat="1" x14ac:dyDescent="0.2">
      <c r="A94" s="10"/>
      <c r="B94" s="10"/>
      <c r="C94" s="10"/>
      <c r="D94" s="10"/>
      <c r="E94" s="10"/>
      <c r="F94" s="10"/>
      <c r="G94" s="10"/>
      <c r="H94" s="10"/>
      <c r="I94" s="10"/>
      <c r="J94" s="10"/>
      <c r="K94" s="5"/>
      <c r="L94" s="42"/>
      <c r="S94" s="39"/>
      <c r="T94" s="10"/>
    </row>
    <row r="95" spans="1:20" s="6" customFormat="1" x14ac:dyDescent="0.2">
      <c r="A95" s="10"/>
      <c r="B95" s="10"/>
      <c r="C95" s="10"/>
      <c r="D95" s="10"/>
      <c r="E95" s="10"/>
      <c r="F95" s="10"/>
      <c r="G95" s="10"/>
      <c r="H95" s="10"/>
      <c r="I95" s="10"/>
      <c r="J95" s="10"/>
      <c r="K95" s="5"/>
      <c r="L95" s="42"/>
      <c r="S95" s="39"/>
      <c r="T95" s="10"/>
    </row>
    <row r="96" spans="1:20" s="6" customFormat="1" x14ac:dyDescent="0.2">
      <c r="A96" s="10"/>
      <c r="B96" s="10"/>
      <c r="C96" s="10"/>
      <c r="D96" s="10"/>
      <c r="E96" s="10"/>
      <c r="F96" s="10"/>
      <c r="G96" s="10"/>
      <c r="H96" s="10"/>
      <c r="I96" s="10"/>
      <c r="J96" s="10"/>
      <c r="K96" s="5"/>
      <c r="L96" s="42"/>
      <c r="S96" s="39"/>
      <c r="T96" s="10"/>
    </row>
    <row r="97" spans="1:20" s="6" customFormat="1" x14ac:dyDescent="0.2">
      <c r="A97" s="10"/>
      <c r="B97" s="10"/>
      <c r="C97" s="10"/>
      <c r="D97" s="10"/>
      <c r="E97" s="10"/>
      <c r="F97" s="10"/>
      <c r="G97" s="10"/>
      <c r="H97" s="10"/>
      <c r="I97" s="10"/>
      <c r="J97" s="10"/>
      <c r="K97" s="5"/>
      <c r="L97" s="42"/>
      <c r="S97" s="39"/>
      <c r="T97" s="10"/>
    </row>
  </sheetData>
  <mergeCells count="18">
    <mergeCell ref="A5:R5"/>
    <mergeCell ref="G6:G7"/>
    <mergeCell ref="A6:A7"/>
    <mergeCell ref="B6:B7"/>
    <mergeCell ref="C6:C7"/>
    <mergeCell ref="D6:D7"/>
    <mergeCell ref="F6:F7"/>
    <mergeCell ref="E6:E7"/>
    <mergeCell ref="N6:N7"/>
    <mergeCell ref="O6:Q6"/>
    <mergeCell ref="R6:R7"/>
    <mergeCell ref="S6:S7"/>
    <mergeCell ref="H6:H7"/>
    <mergeCell ref="I6:I7"/>
    <mergeCell ref="J6:J7"/>
    <mergeCell ref="K6:K7"/>
    <mergeCell ref="L6:L7"/>
    <mergeCell ref="M6:M7"/>
  </mergeCells>
  <printOptions horizontalCentered="1"/>
  <pageMargins left="0.78740157480314965" right="0.78740157480314965" top="0.6692913385826772" bottom="0.86614173228346458" header="0.27559055118110237" footer="0.39370078740157483"/>
  <pageSetup paperSize="9" scale="59" firstPageNumber="152" fitToHeight="4" orientation="landscape" useFirstPageNumber="1" r:id="rId1"/>
  <headerFooter alignWithMargins="0">
    <oddFooter>&amp;L&amp;"Arial,Kurzíva"Zastupitelstvo Olomouckého kraje 18-12-2017
6. - Rozpočet Olomouckého kraje 2018 - návrh rozpočtu
Příloha č. 5c) Nové opravy a investice hrazené z rozpočtu na rok 2018&amp;R&amp;"Arial,Kurzíva"&amp;12Strana &amp;P (celkem 171)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51"/>
  <sheetViews>
    <sheetView view="pageBreakPreview" zoomScale="80" zoomScaleNormal="70" zoomScaleSheetLayoutView="80" workbookViewId="0">
      <selection activeCell="X23" sqref="X23"/>
    </sheetView>
  </sheetViews>
  <sheetFormatPr defaultRowHeight="12.75" x14ac:dyDescent="0.2"/>
  <cols>
    <col min="1" max="1" width="9.140625" style="62"/>
    <col min="2" max="2" width="0" style="62" hidden="1" customWidth="1"/>
    <col min="3" max="3" width="17.140625" style="62" hidden="1" customWidth="1"/>
    <col min="4" max="6" width="9.140625" style="62" hidden="1" customWidth="1"/>
    <col min="7" max="7" width="9.140625" style="62" customWidth="1"/>
    <col min="8" max="8" width="76.85546875" style="62" customWidth="1"/>
    <col min="9" max="9" width="44.42578125" style="62" customWidth="1"/>
    <col min="10" max="10" width="0" style="62" hidden="1" customWidth="1"/>
    <col min="11" max="11" width="23" style="62" hidden="1" customWidth="1"/>
    <col min="12" max="12" width="16.7109375" style="62" customWidth="1"/>
    <col min="13" max="13" width="13.85546875" style="62" customWidth="1"/>
    <col min="14" max="14" width="13.42578125" style="62" hidden="1" customWidth="1"/>
    <col min="15" max="15" width="16.7109375" style="62" customWidth="1"/>
    <col min="16" max="16" width="13.42578125" style="62" customWidth="1"/>
    <col min="17" max="17" width="16.7109375" style="62" customWidth="1"/>
    <col min="18" max="18" width="13.28515625" style="62" customWidth="1"/>
    <col min="19" max="19" width="50.5703125" style="62" hidden="1" customWidth="1"/>
    <col min="20" max="16384" width="9.140625" style="62"/>
  </cols>
  <sheetData>
    <row r="1" spans="1:19" ht="18" x14ac:dyDescent="0.25">
      <c r="A1" s="55" t="s">
        <v>131</v>
      </c>
      <c r="B1" s="56"/>
      <c r="C1" s="56"/>
      <c r="D1" s="56"/>
      <c r="E1" s="56"/>
      <c r="F1" s="56"/>
      <c r="G1" s="56"/>
      <c r="H1" s="56"/>
      <c r="I1" s="57"/>
      <c r="J1" s="56"/>
      <c r="K1" s="58"/>
      <c r="L1" s="59"/>
      <c r="M1" s="60"/>
      <c r="N1" s="60"/>
      <c r="O1" s="59"/>
      <c r="P1" s="60"/>
      <c r="Q1" s="60"/>
      <c r="R1" s="60"/>
      <c r="S1" s="61"/>
    </row>
    <row r="2" spans="1:19" ht="16.5" customHeight="1" x14ac:dyDescent="0.25">
      <c r="A2" s="63" t="s">
        <v>33</v>
      </c>
      <c r="B2" s="56"/>
      <c r="C2" s="63"/>
      <c r="D2" s="56"/>
      <c r="E2" s="56"/>
      <c r="F2" s="56"/>
      <c r="G2" s="56"/>
      <c r="H2" s="63" t="s">
        <v>34</v>
      </c>
      <c r="I2" s="64" t="s">
        <v>35</v>
      </c>
      <c r="J2" s="56"/>
      <c r="K2" s="58"/>
      <c r="L2" s="59"/>
      <c r="M2" s="60"/>
      <c r="N2" s="60"/>
      <c r="O2" s="59"/>
      <c r="P2" s="60"/>
      <c r="Q2" s="60"/>
      <c r="R2" s="60"/>
      <c r="S2" s="61"/>
    </row>
    <row r="3" spans="1:19" ht="20.25" customHeight="1" x14ac:dyDescent="0.35">
      <c r="A3" s="65"/>
      <c r="B3" s="56"/>
      <c r="C3" s="63"/>
      <c r="D3" s="56"/>
      <c r="E3" s="56"/>
      <c r="F3" s="56"/>
      <c r="G3" s="56"/>
      <c r="H3" s="56" t="s">
        <v>27</v>
      </c>
      <c r="I3" s="57"/>
      <c r="J3" s="56"/>
      <c r="K3" s="58"/>
      <c r="L3" s="59"/>
      <c r="M3" s="60"/>
      <c r="N3" s="60"/>
      <c r="O3" s="59"/>
      <c r="P3" s="60"/>
      <c r="Q3" s="60"/>
      <c r="R3" s="60"/>
      <c r="S3" s="61"/>
    </row>
    <row r="4" spans="1:19" ht="14.25" x14ac:dyDescent="0.2">
      <c r="A4" s="66"/>
      <c r="B4" s="66"/>
      <c r="C4" s="66"/>
      <c r="D4" s="66"/>
      <c r="E4" s="66"/>
      <c r="F4" s="66"/>
      <c r="G4" s="66"/>
      <c r="H4" s="66"/>
      <c r="I4" s="67"/>
      <c r="J4" s="66"/>
      <c r="K4" s="58"/>
      <c r="L4" s="59"/>
      <c r="M4" s="68"/>
      <c r="N4" s="68"/>
      <c r="O4" s="59"/>
      <c r="P4" s="68"/>
      <c r="Q4" s="68"/>
      <c r="R4" s="68" t="s">
        <v>36</v>
      </c>
      <c r="S4" s="69"/>
    </row>
    <row r="5" spans="1:19" ht="23.25" x14ac:dyDescent="0.2">
      <c r="A5" s="253" t="s">
        <v>604</v>
      </c>
      <c r="B5" s="254"/>
      <c r="C5" s="254"/>
      <c r="D5" s="254"/>
      <c r="E5" s="254"/>
      <c r="F5" s="254"/>
      <c r="G5" s="254"/>
      <c r="H5" s="254"/>
      <c r="I5" s="254"/>
      <c r="J5" s="254"/>
      <c r="K5" s="254"/>
      <c r="L5" s="254"/>
      <c r="M5" s="254"/>
      <c r="N5" s="254"/>
      <c r="O5" s="254"/>
      <c r="P5" s="254"/>
      <c r="Q5" s="254"/>
      <c r="R5" s="255"/>
      <c r="S5" s="70"/>
    </row>
    <row r="6" spans="1:19" ht="28.5" customHeight="1" x14ac:dyDescent="0.2">
      <c r="A6" s="251" t="s">
        <v>0</v>
      </c>
      <c r="B6" s="256" t="s">
        <v>1</v>
      </c>
      <c r="C6" s="258" t="s">
        <v>2</v>
      </c>
      <c r="D6" s="258" t="s">
        <v>3</v>
      </c>
      <c r="E6" s="258" t="s">
        <v>4</v>
      </c>
      <c r="F6" s="258" t="s">
        <v>5</v>
      </c>
      <c r="G6" s="242" t="s">
        <v>589</v>
      </c>
      <c r="H6" s="258" t="s">
        <v>6</v>
      </c>
      <c r="I6" s="260" t="s">
        <v>7</v>
      </c>
      <c r="J6" s="262" t="s">
        <v>8</v>
      </c>
      <c r="K6" s="260" t="s">
        <v>9</v>
      </c>
      <c r="L6" s="260" t="s">
        <v>10</v>
      </c>
      <c r="M6" s="260" t="s">
        <v>11</v>
      </c>
      <c r="N6" s="266" t="s">
        <v>16</v>
      </c>
      <c r="O6" s="268" t="s">
        <v>17</v>
      </c>
      <c r="P6" s="269"/>
      <c r="Q6" s="270"/>
      <c r="R6" s="266" t="s">
        <v>37</v>
      </c>
      <c r="S6" s="264" t="s">
        <v>13</v>
      </c>
    </row>
    <row r="7" spans="1:19" ht="48" customHeight="1" x14ac:dyDescent="0.2">
      <c r="A7" s="251"/>
      <c r="B7" s="257"/>
      <c r="C7" s="259"/>
      <c r="D7" s="259"/>
      <c r="E7" s="259"/>
      <c r="F7" s="259"/>
      <c r="G7" s="242"/>
      <c r="H7" s="259"/>
      <c r="I7" s="261"/>
      <c r="J7" s="263"/>
      <c r="K7" s="261"/>
      <c r="L7" s="261"/>
      <c r="M7" s="261"/>
      <c r="N7" s="267"/>
      <c r="O7" s="201" t="s">
        <v>14</v>
      </c>
      <c r="P7" s="201" t="s">
        <v>460</v>
      </c>
      <c r="Q7" s="201" t="s">
        <v>15</v>
      </c>
      <c r="R7" s="267"/>
      <c r="S7" s="265"/>
    </row>
    <row r="8" spans="1:19" ht="20.25" x14ac:dyDescent="0.2">
      <c r="A8" s="45" t="s">
        <v>38</v>
      </c>
      <c r="B8" s="46"/>
      <c r="C8" s="46"/>
      <c r="D8" s="46"/>
      <c r="E8" s="46"/>
      <c r="F8" s="46"/>
      <c r="G8" s="213"/>
      <c r="H8" s="46"/>
      <c r="I8" s="46"/>
      <c r="J8" s="46"/>
      <c r="K8" s="46"/>
      <c r="L8" s="71">
        <f>SUM(L9:L20)</f>
        <v>111750</v>
      </c>
      <c r="M8" s="71"/>
      <c r="N8" s="71">
        <f>SUM(N9:N20)</f>
        <v>0</v>
      </c>
      <c r="O8" s="71">
        <f>SUM(O9:O20)</f>
        <v>108250</v>
      </c>
      <c r="P8" s="71">
        <f>SUM(P9:P20)</f>
        <v>0</v>
      </c>
      <c r="Q8" s="71">
        <f>SUM(Q9:Q20)</f>
        <v>108250</v>
      </c>
      <c r="R8" s="71">
        <f>SUM(R9:R20)</f>
        <v>3500</v>
      </c>
      <c r="S8" s="21"/>
    </row>
    <row r="9" spans="1:19" s="84" customFormat="1" ht="30" customHeight="1" x14ac:dyDescent="0.2">
      <c r="A9" s="73">
        <v>1</v>
      </c>
      <c r="B9" s="74" t="s">
        <v>39</v>
      </c>
      <c r="C9" s="75"/>
      <c r="D9" s="75"/>
      <c r="E9" s="74"/>
      <c r="F9" s="74"/>
      <c r="G9" s="74">
        <v>63</v>
      </c>
      <c r="H9" s="76" t="s">
        <v>40</v>
      </c>
      <c r="I9" s="77" t="s">
        <v>41</v>
      </c>
      <c r="J9" s="74"/>
      <c r="K9" s="74"/>
      <c r="L9" s="78">
        <v>20000</v>
      </c>
      <c r="M9" s="79">
        <v>2018</v>
      </c>
      <c r="N9" s="80"/>
      <c r="O9" s="81">
        <v>20000</v>
      </c>
      <c r="P9" s="80">
        <v>0</v>
      </c>
      <c r="Q9" s="82">
        <v>20000</v>
      </c>
      <c r="R9" s="78">
        <v>0</v>
      </c>
      <c r="S9" s="83" t="s">
        <v>42</v>
      </c>
    </row>
    <row r="10" spans="1:19" s="91" customFormat="1" ht="30" customHeight="1" x14ac:dyDescent="0.2">
      <c r="A10" s="73">
        <v>2</v>
      </c>
      <c r="B10" s="73" t="s">
        <v>39</v>
      </c>
      <c r="C10" s="85"/>
      <c r="D10" s="85"/>
      <c r="E10" s="73"/>
      <c r="F10" s="73"/>
      <c r="G10" s="73">
        <v>63</v>
      </c>
      <c r="H10" s="86" t="s">
        <v>609</v>
      </c>
      <c r="I10" s="87" t="s">
        <v>41</v>
      </c>
      <c r="J10" s="73"/>
      <c r="K10" s="73"/>
      <c r="L10" s="82">
        <v>21500</v>
      </c>
      <c r="M10" s="88">
        <v>2018</v>
      </c>
      <c r="N10" s="89"/>
      <c r="O10" s="81">
        <v>21500</v>
      </c>
      <c r="P10" s="89">
        <v>0</v>
      </c>
      <c r="Q10" s="82">
        <v>21500</v>
      </c>
      <c r="R10" s="82">
        <v>0</v>
      </c>
      <c r="S10" s="90" t="s">
        <v>43</v>
      </c>
    </row>
    <row r="11" spans="1:19" s="91" customFormat="1" ht="30" customHeight="1" x14ac:dyDescent="0.2">
      <c r="A11" s="73">
        <v>3</v>
      </c>
      <c r="B11" s="73" t="s">
        <v>46</v>
      </c>
      <c r="C11" s="85"/>
      <c r="D11" s="85"/>
      <c r="E11" s="73"/>
      <c r="F11" s="73"/>
      <c r="G11" s="73">
        <v>63</v>
      </c>
      <c r="H11" s="86" t="s">
        <v>52</v>
      </c>
      <c r="I11" s="87" t="s">
        <v>41</v>
      </c>
      <c r="J11" s="73"/>
      <c r="K11" s="73"/>
      <c r="L11" s="82">
        <v>4800</v>
      </c>
      <c r="M11" s="88">
        <v>2018</v>
      </c>
      <c r="N11" s="89"/>
      <c r="O11" s="81">
        <v>4800</v>
      </c>
      <c r="P11" s="89">
        <v>0</v>
      </c>
      <c r="Q11" s="82">
        <v>4800</v>
      </c>
      <c r="R11" s="82">
        <v>0</v>
      </c>
      <c r="S11" s="90"/>
    </row>
    <row r="12" spans="1:19" s="91" customFormat="1" ht="30" customHeight="1" x14ac:dyDescent="0.2">
      <c r="A12" s="73">
        <v>4</v>
      </c>
      <c r="B12" s="73" t="s">
        <v>53</v>
      </c>
      <c r="C12" s="85"/>
      <c r="D12" s="85"/>
      <c r="E12" s="73"/>
      <c r="F12" s="73"/>
      <c r="G12" s="73">
        <v>63</v>
      </c>
      <c r="H12" s="86" t="s">
        <v>733</v>
      </c>
      <c r="I12" s="87" t="s">
        <v>41</v>
      </c>
      <c r="J12" s="73"/>
      <c r="K12" s="73"/>
      <c r="L12" s="82">
        <v>11450</v>
      </c>
      <c r="M12" s="88">
        <v>2018</v>
      </c>
      <c r="N12" s="89"/>
      <c r="O12" s="81">
        <v>11450</v>
      </c>
      <c r="P12" s="89">
        <v>0</v>
      </c>
      <c r="Q12" s="82">
        <v>11450</v>
      </c>
      <c r="R12" s="82">
        <v>0</v>
      </c>
      <c r="S12" s="90"/>
    </row>
    <row r="13" spans="1:19" s="91" customFormat="1" ht="30" customHeight="1" x14ac:dyDescent="0.2">
      <c r="A13" s="73">
        <v>5</v>
      </c>
      <c r="B13" s="73" t="s">
        <v>39</v>
      </c>
      <c r="C13" s="85"/>
      <c r="D13" s="85"/>
      <c r="E13" s="73"/>
      <c r="F13" s="73"/>
      <c r="G13" s="73">
        <v>63</v>
      </c>
      <c r="H13" s="86" t="s">
        <v>57</v>
      </c>
      <c r="I13" s="87" t="s">
        <v>56</v>
      </c>
      <c r="J13" s="73"/>
      <c r="K13" s="73"/>
      <c r="L13" s="82">
        <v>3000</v>
      </c>
      <c r="M13" s="88">
        <v>2018</v>
      </c>
      <c r="N13" s="89"/>
      <c r="O13" s="81">
        <v>3000</v>
      </c>
      <c r="P13" s="89">
        <v>0</v>
      </c>
      <c r="Q13" s="82">
        <v>3000</v>
      </c>
      <c r="R13" s="82">
        <v>0</v>
      </c>
      <c r="S13" s="90"/>
    </row>
    <row r="14" spans="1:19" s="91" customFormat="1" ht="30" customHeight="1" x14ac:dyDescent="0.2">
      <c r="A14" s="73">
        <v>6</v>
      </c>
      <c r="B14" s="73" t="s">
        <v>44</v>
      </c>
      <c r="C14" s="85"/>
      <c r="D14" s="85"/>
      <c r="E14" s="73"/>
      <c r="F14" s="73"/>
      <c r="G14" s="73">
        <v>63</v>
      </c>
      <c r="H14" s="86" t="s">
        <v>58</v>
      </c>
      <c r="I14" s="87" t="s">
        <v>56</v>
      </c>
      <c r="J14" s="73"/>
      <c r="K14" s="73"/>
      <c r="L14" s="82">
        <v>5000</v>
      </c>
      <c r="M14" s="88">
        <v>2018</v>
      </c>
      <c r="N14" s="89"/>
      <c r="O14" s="81">
        <v>5000</v>
      </c>
      <c r="P14" s="89">
        <v>0</v>
      </c>
      <c r="Q14" s="82">
        <v>5000</v>
      </c>
      <c r="R14" s="82">
        <v>0</v>
      </c>
      <c r="S14" s="90"/>
    </row>
    <row r="15" spans="1:19" s="91" customFormat="1" ht="30" customHeight="1" x14ac:dyDescent="0.2">
      <c r="A15" s="73">
        <v>7</v>
      </c>
      <c r="B15" s="73" t="s">
        <v>59</v>
      </c>
      <c r="C15" s="85"/>
      <c r="D15" s="85"/>
      <c r="E15" s="73"/>
      <c r="F15" s="73"/>
      <c r="G15" s="73">
        <v>63</v>
      </c>
      <c r="H15" s="86" t="s">
        <v>60</v>
      </c>
      <c r="I15" s="87" t="s">
        <v>56</v>
      </c>
      <c r="J15" s="73"/>
      <c r="K15" s="73"/>
      <c r="L15" s="82">
        <v>6000</v>
      </c>
      <c r="M15" s="88">
        <v>2018</v>
      </c>
      <c r="N15" s="89"/>
      <c r="O15" s="81">
        <v>6000</v>
      </c>
      <c r="P15" s="89">
        <v>0</v>
      </c>
      <c r="Q15" s="82">
        <v>6000</v>
      </c>
      <c r="R15" s="82">
        <v>0</v>
      </c>
      <c r="S15" s="90"/>
    </row>
    <row r="16" spans="1:19" s="91" customFormat="1" ht="30" customHeight="1" x14ac:dyDescent="0.2">
      <c r="A16" s="73">
        <v>8</v>
      </c>
      <c r="B16" s="73" t="s">
        <v>59</v>
      </c>
      <c r="C16" s="85"/>
      <c r="D16" s="85"/>
      <c r="E16" s="73"/>
      <c r="F16" s="73"/>
      <c r="G16" s="73">
        <v>63</v>
      </c>
      <c r="H16" s="86" t="s">
        <v>62</v>
      </c>
      <c r="I16" s="87" t="s">
        <v>56</v>
      </c>
      <c r="J16" s="73"/>
      <c r="K16" s="73"/>
      <c r="L16" s="82">
        <v>7000</v>
      </c>
      <c r="M16" s="88">
        <v>2018</v>
      </c>
      <c r="N16" s="89"/>
      <c r="O16" s="81">
        <v>7000</v>
      </c>
      <c r="P16" s="89">
        <v>0</v>
      </c>
      <c r="Q16" s="82">
        <v>7000</v>
      </c>
      <c r="R16" s="82">
        <v>0</v>
      </c>
      <c r="S16" s="90" t="s">
        <v>49</v>
      </c>
    </row>
    <row r="17" spans="1:19" s="91" customFormat="1" ht="30" customHeight="1" x14ac:dyDescent="0.2">
      <c r="A17" s="73">
        <v>9</v>
      </c>
      <c r="B17" s="73" t="s">
        <v>53</v>
      </c>
      <c r="C17" s="85"/>
      <c r="D17" s="85"/>
      <c r="E17" s="73"/>
      <c r="F17" s="73"/>
      <c r="G17" s="73">
        <v>63</v>
      </c>
      <c r="H17" s="86" t="s">
        <v>63</v>
      </c>
      <c r="I17" s="87" t="s">
        <v>56</v>
      </c>
      <c r="J17" s="73"/>
      <c r="K17" s="73"/>
      <c r="L17" s="82">
        <v>5000</v>
      </c>
      <c r="M17" s="88">
        <v>2018</v>
      </c>
      <c r="N17" s="89"/>
      <c r="O17" s="81">
        <v>5000</v>
      </c>
      <c r="P17" s="89">
        <v>0</v>
      </c>
      <c r="Q17" s="82">
        <v>5000</v>
      </c>
      <c r="R17" s="82">
        <v>0</v>
      </c>
      <c r="S17" s="90"/>
    </row>
    <row r="18" spans="1:19" s="91" customFormat="1" ht="30" customHeight="1" x14ac:dyDescent="0.2">
      <c r="A18" s="73">
        <v>10</v>
      </c>
      <c r="B18" s="73" t="s">
        <v>53</v>
      </c>
      <c r="C18" s="85"/>
      <c r="D18" s="85"/>
      <c r="E18" s="73"/>
      <c r="F18" s="73"/>
      <c r="G18" s="73">
        <v>63</v>
      </c>
      <c r="H18" s="86" t="s">
        <v>64</v>
      </c>
      <c r="I18" s="87" t="s">
        <v>56</v>
      </c>
      <c r="J18" s="73"/>
      <c r="K18" s="73"/>
      <c r="L18" s="82">
        <v>4000</v>
      </c>
      <c r="M18" s="88">
        <v>2018</v>
      </c>
      <c r="N18" s="89"/>
      <c r="O18" s="81">
        <v>4000</v>
      </c>
      <c r="P18" s="89">
        <v>0</v>
      </c>
      <c r="Q18" s="82">
        <v>4000</v>
      </c>
      <c r="R18" s="82">
        <v>0</v>
      </c>
      <c r="S18" s="90"/>
    </row>
    <row r="19" spans="1:19" s="91" customFormat="1" ht="30" customHeight="1" x14ac:dyDescent="0.2">
      <c r="A19" s="73">
        <v>11</v>
      </c>
      <c r="B19" s="73" t="s">
        <v>53</v>
      </c>
      <c r="C19" s="85"/>
      <c r="D19" s="85"/>
      <c r="E19" s="73"/>
      <c r="F19" s="73"/>
      <c r="G19" s="73">
        <v>63</v>
      </c>
      <c r="H19" s="86" t="s">
        <v>66</v>
      </c>
      <c r="I19" s="87" t="s">
        <v>56</v>
      </c>
      <c r="J19" s="73"/>
      <c r="K19" s="73"/>
      <c r="L19" s="82">
        <v>6000</v>
      </c>
      <c r="M19" s="88">
        <v>2018</v>
      </c>
      <c r="N19" s="89"/>
      <c r="O19" s="124">
        <v>6000</v>
      </c>
      <c r="P19" s="89">
        <v>0</v>
      </c>
      <c r="Q19" s="82">
        <v>6000</v>
      </c>
      <c r="R19" s="82">
        <v>0</v>
      </c>
      <c r="S19" s="90"/>
    </row>
    <row r="20" spans="1:19" s="91" customFormat="1" ht="30" customHeight="1" x14ac:dyDescent="0.2">
      <c r="A20" s="73">
        <v>12</v>
      </c>
      <c r="B20" s="73" t="s">
        <v>53</v>
      </c>
      <c r="C20" s="85"/>
      <c r="D20" s="85"/>
      <c r="E20" s="73"/>
      <c r="F20" s="73"/>
      <c r="G20" s="73">
        <v>63</v>
      </c>
      <c r="H20" s="86" t="s">
        <v>70</v>
      </c>
      <c r="I20" s="87" t="s">
        <v>41</v>
      </c>
      <c r="J20" s="73"/>
      <c r="K20" s="73"/>
      <c r="L20" s="82">
        <v>18000</v>
      </c>
      <c r="M20" s="88" t="s">
        <v>451</v>
      </c>
      <c r="N20" s="89"/>
      <c r="O20" s="81">
        <v>14500</v>
      </c>
      <c r="P20" s="89">
        <v>0</v>
      </c>
      <c r="Q20" s="82">
        <v>14500</v>
      </c>
      <c r="R20" s="82">
        <v>3500</v>
      </c>
      <c r="S20" s="90"/>
    </row>
    <row r="21" spans="1:19" ht="23.45" customHeight="1" x14ac:dyDescent="0.2">
      <c r="A21" s="45" t="s">
        <v>71</v>
      </c>
      <c r="B21" s="46"/>
      <c r="C21" s="46"/>
      <c r="D21" s="46"/>
      <c r="E21" s="46"/>
      <c r="F21" s="46"/>
      <c r="G21" s="213"/>
      <c r="H21" s="46"/>
      <c r="I21" s="46"/>
      <c r="J21" s="46"/>
      <c r="K21" s="46"/>
      <c r="L21" s="71">
        <f>SUM(L22:L50)</f>
        <v>25210</v>
      </c>
      <c r="M21" s="71"/>
      <c r="N21" s="71">
        <f t="shared" ref="N21:Q21" si="0">SUM(N22:N50)</f>
        <v>0</v>
      </c>
      <c r="O21" s="71">
        <f t="shared" si="0"/>
        <v>25210</v>
      </c>
      <c r="P21" s="71">
        <f t="shared" si="0"/>
        <v>0</v>
      </c>
      <c r="Q21" s="71">
        <f t="shared" si="0"/>
        <v>25210</v>
      </c>
      <c r="R21" s="71">
        <f t="shared" ref="R21" si="1">SUM(R22:R46)</f>
        <v>0</v>
      </c>
      <c r="S21" s="21"/>
    </row>
    <row r="22" spans="1:19" s="91" customFormat="1" ht="30.75" customHeight="1" x14ac:dyDescent="0.2">
      <c r="A22" s="73">
        <v>1</v>
      </c>
      <c r="B22" s="73" t="s">
        <v>59</v>
      </c>
      <c r="C22" s="85"/>
      <c r="D22" s="85"/>
      <c r="E22" s="73"/>
      <c r="F22" s="73"/>
      <c r="G22" s="73">
        <v>63</v>
      </c>
      <c r="H22" s="86" t="s">
        <v>72</v>
      </c>
      <c r="I22" s="87"/>
      <c r="J22" s="73"/>
      <c r="K22" s="73"/>
      <c r="L22" s="82">
        <v>605</v>
      </c>
      <c r="M22" s="99">
        <v>2018</v>
      </c>
      <c r="N22" s="89"/>
      <c r="O22" s="81">
        <v>605</v>
      </c>
      <c r="P22" s="89">
        <v>0</v>
      </c>
      <c r="Q22" s="82">
        <v>605</v>
      </c>
      <c r="R22" s="82">
        <v>0</v>
      </c>
      <c r="S22" s="90"/>
    </row>
    <row r="23" spans="1:19" s="91" customFormat="1" ht="30.75" customHeight="1" x14ac:dyDescent="0.2">
      <c r="A23" s="73">
        <v>2</v>
      </c>
      <c r="B23" s="73" t="s">
        <v>59</v>
      </c>
      <c r="C23" s="85"/>
      <c r="D23" s="85"/>
      <c r="E23" s="73"/>
      <c r="F23" s="73"/>
      <c r="G23" s="73">
        <v>63</v>
      </c>
      <c r="H23" s="86" t="s">
        <v>73</v>
      </c>
      <c r="I23" s="87"/>
      <c r="J23" s="73"/>
      <c r="K23" s="73"/>
      <c r="L23" s="82">
        <v>605</v>
      </c>
      <c r="M23" s="99">
        <v>2018</v>
      </c>
      <c r="N23" s="89"/>
      <c r="O23" s="81">
        <v>605</v>
      </c>
      <c r="P23" s="89">
        <v>0</v>
      </c>
      <c r="Q23" s="82">
        <v>605</v>
      </c>
      <c r="R23" s="82">
        <v>0</v>
      </c>
      <c r="S23" s="90"/>
    </row>
    <row r="24" spans="1:19" s="91" customFormat="1" ht="30.75" customHeight="1" x14ac:dyDescent="0.2">
      <c r="A24" s="73">
        <v>3</v>
      </c>
      <c r="B24" s="73" t="s">
        <v>59</v>
      </c>
      <c r="C24" s="85"/>
      <c r="D24" s="85"/>
      <c r="E24" s="73"/>
      <c r="F24" s="73"/>
      <c r="G24" s="73">
        <v>63</v>
      </c>
      <c r="H24" s="86" t="s">
        <v>74</v>
      </c>
      <c r="I24" s="87"/>
      <c r="J24" s="73"/>
      <c r="K24" s="73"/>
      <c r="L24" s="82">
        <v>835</v>
      </c>
      <c r="M24" s="99">
        <v>2018</v>
      </c>
      <c r="N24" s="89"/>
      <c r="O24" s="81">
        <v>835</v>
      </c>
      <c r="P24" s="89">
        <v>0</v>
      </c>
      <c r="Q24" s="82">
        <v>835</v>
      </c>
      <c r="R24" s="82">
        <v>0</v>
      </c>
      <c r="S24" s="90"/>
    </row>
    <row r="25" spans="1:19" s="91" customFormat="1" ht="30.75" customHeight="1" x14ac:dyDescent="0.2">
      <c r="A25" s="73">
        <v>4</v>
      </c>
      <c r="B25" s="73" t="s">
        <v>46</v>
      </c>
      <c r="C25" s="85"/>
      <c r="D25" s="85"/>
      <c r="E25" s="73"/>
      <c r="F25" s="73"/>
      <c r="G25" s="73">
        <v>63</v>
      </c>
      <c r="H25" s="86" t="s">
        <v>75</v>
      </c>
      <c r="I25" s="87"/>
      <c r="J25" s="73"/>
      <c r="K25" s="73"/>
      <c r="L25" s="82">
        <v>800</v>
      </c>
      <c r="M25" s="99">
        <v>2018</v>
      </c>
      <c r="N25" s="89"/>
      <c r="O25" s="81">
        <v>800</v>
      </c>
      <c r="P25" s="89">
        <v>0</v>
      </c>
      <c r="Q25" s="82">
        <v>800</v>
      </c>
      <c r="R25" s="82">
        <v>0</v>
      </c>
      <c r="S25" s="90"/>
    </row>
    <row r="26" spans="1:19" s="91" customFormat="1" ht="30.75" customHeight="1" x14ac:dyDescent="0.2">
      <c r="A26" s="73">
        <v>5</v>
      </c>
      <c r="B26" s="73" t="s">
        <v>39</v>
      </c>
      <c r="C26" s="85"/>
      <c r="D26" s="85"/>
      <c r="E26" s="73"/>
      <c r="F26" s="73"/>
      <c r="G26" s="73">
        <v>63</v>
      </c>
      <c r="H26" s="86" t="s">
        <v>76</v>
      </c>
      <c r="I26" s="87"/>
      <c r="J26" s="73"/>
      <c r="K26" s="73"/>
      <c r="L26" s="82">
        <v>160</v>
      </c>
      <c r="M26" s="99">
        <v>2018</v>
      </c>
      <c r="N26" s="89"/>
      <c r="O26" s="81">
        <v>160</v>
      </c>
      <c r="P26" s="89">
        <v>0</v>
      </c>
      <c r="Q26" s="82">
        <v>160</v>
      </c>
      <c r="R26" s="82">
        <v>0</v>
      </c>
      <c r="S26" s="90"/>
    </row>
    <row r="27" spans="1:19" s="91" customFormat="1" ht="30.75" customHeight="1" x14ac:dyDescent="0.2">
      <c r="A27" s="73">
        <v>6</v>
      </c>
      <c r="B27" s="73" t="s">
        <v>59</v>
      </c>
      <c r="C27" s="85"/>
      <c r="D27" s="85"/>
      <c r="E27" s="73"/>
      <c r="F27" s="73"/>
      <c r="G27" s="73">
        <v>63</v>
      </c>
      <c r="H27" s="86" t="s">
        <v>77</v>
      </c>
      <c r="I27" s="87"/>
      <c r="J27" s="73"/>
      <c r="K27" s="73"/>
      <c r="L27" s="82">
        <v>480</v>
      </c>
      <c r="M27" s="99">
        <v>2018</v>
      </c>
      <c r="N27" s="89"/>
      <c r="O27" s="81">
        <v>480</v>
      </c>
      <c r="P27" s="89">
        <v>0</v>
      </c>
      <c r="Q27" s="82">
        <v>480</v>
      </c>
      <c r="R27" s="82">
        <v>0</v>
      </c>
      <c r="S27" s="90"/>
    </row>
    <row r="28" spans="1:19" s="91" customFormat="1" ht="30.75" customHeight="1" x14ac:dyDescent="0.2">
      <c r="A28" s="73">
        <v>7</v>
      </c>
      <c r="B28" s="73" t="s">
        <v>59</v>
      </c>
      <c r="C28" s="85"/>
      <c r="D28" s="85"/>
      <c r="E28" s="73"/>
      <c r="F28" s="73"/>
      <c r="G28" s="73">
        <v>63</v>
      </c>
      <c r="H28" s="86" t="s">
        <v>78</v>
      </c>
      <c r="I28" s="87"/>
      <c r="J28" s="73"/>
      <c r="K28" s="73"/>
      <c r="L28" s="82">
        <v>630</v>
      </c>
      <c r="M28" s="99">
        <v>2018</v>
      </c>
      <c r="N28" s="89"/>
      <c r="O28" s="81">
        <v>630</v>
      </c>
      <c r="P28" s="89">
        <v>0</v>
      </c>
      <c r="Q28" s="82">
        <v>630</v>
      </c>
      <c r="R28" s="82">
        <v>0</v>
      </c>
      <c r="S28" s="90"/>
    </row>
    <row r="29" spans="1:19" s="91" customFormat="1" ht="30.75" customHeight="1" x14ac:dyDescent="0.2">
      <c r="A29" s="73">
        <v>8</v>
      </c>
      <c r="B29" s="73" t="s">
        <v>44</v>
      </c>
      <c r="C29" s="85"/>
      <c r="D29" s="85"/>
      <c r="E29" s="73"/>
      <c r="F29" s="73"/>
      <c r="G29" s="73">
        <v>63</v>
      </c>
      <c r="H29" s="86" t="s">
        <v>79</v>
      </c>
      <c r="I29" s="87"/>
      <c r="J29" s="73"/>
      <c r="K29" s="73"/>
      <c r="L29" s="82">
        <v>545</v>
      </c>
      <c r="M29" s="99">
        <v>2018</v>
      </c>
      <c r="N29" s="89"/>
      <c r="O29" s="81">
        <v>545</v>
      </c>
      <c r="P29" s="89">
        <v>0</v>
      </c>
      <c r="Q29" s="82">
        <v>545</v>
      </c>
      <c r="R29" s="82">
        <v>0</v>
      </c>
      <c r="S29" s="90"/>
    </row>
    <row r="30" spans="1:19" s="91" customFormat="1" ht="30.75" customHeight="1" x14ac:dyDescent="0.2">
      <c r="A30" s="73">
        <v>9</v>
      </c>
      <c r="B30" s="73" t="s">
        <v>44</v>
      </c>
      <c r="C30" s="85"/>
      <c r="D30" s="85"/>
      <c r="E30" s="73"/>
      <c r="F30" s="73"/>
      <c r="G30" s="73">
        <v>63</v>
      </c>
      <c r="H30" s="86" t="s">
        <v>80</v>
      </c>
      <c r="I30" s="87"/>
      <c r="J30" s="73"/>
      <c r="K30" s="73"/>
      <c r="L30" s="82">
        <v>850</v>
      </c>
      <c r="M30" s="99">
        <v>2018</v>
      </c>
      <c r="N30" s="89"/>
      <c r="O30" s="81">
        <v>850</v>
      </c>
      <c r="P30" s="89">
        <v>0</v>
      </c>
      <c r="Q30" s="82">
        <v>850</v>
      </c>
      <c r="R30" s="82">
        <v>0</v>
      </c>
      <c r="S30" s="90"/>
    </row>
    <row r="31" spans="1:19" s="91" customFormat="1" ht="30.75" customHeight="1" x14ac:dyDescent="0.2">
      <c r="A31" s="73">
        <v>10</v>
      </c>
      <c r="B31" s="73" t="s">
        <v>59</v>
      </c>
      <c r="C31" s="85"/>
      <c r="D31" s="85"/>
      <c r="E31" s="73"/>
      <c r="F31" s="73"/>
      <c r="G31" s="73">
        <v>63</v>
      </c>
      <c r="H31" s="86" t="s">
        <v>81</v>
      </c>
      <c r="I31" s="87"/>
      <c r="J31" s="73"/>
      <c r="K31" s="73"/>
      <c r="L31" s="82">
        <v>1150</v>
      </c>
      <c r="M31" s="99">
        <v>2018</v>
      </c>
      <c r="N31" s="89"/>
      <c r="O31" s="81">
        <v>1150</v>
      </c>
      <c r="P31" s="89">
        <v>0</v>
      </c>
      <c r="Q31" s="82">
        <v>1150</v>
      </c>
      <c r="R31" s="82">
        <v>0</v>
      </c>
      <c r="S31" s="90"/>
    </row>
    <row r="32" spans="1:19" s="91" customFormat="1" ht="30.75" customHeight="1" x14ac:dyDescent="0.2">
      <c r="A32" s="73">
        <v>11</v>
      </c>
      <c r="B32" s="73" t="s">
        <v>53</v>
      </c>
      <c r="C32" s="85"/>
      <c r="D32" s="85"/>
      <c r="E32" s="73"/>
      <c r="F32" s="73"/>
      <c r="G32" s="73">
        <v>63</v>
      </c>
      <c r="H32" s="86" t="s">
        <v>82</v>
      </c>
      <c r="I32" s="87"/>
      <c r="J32" s="73"/>
      <c r="K32" s="73"/>
      <c r="L32" s="82">
        <v>1250</v>
      </c>
      <c r="M32" s="99">
        <v>2018</v>
      </c>
      <c r="N32" s="89"/>
      <c r="O32" s="81">
        <v>1250</v>
      </c>
      <c r="P32" s="89">
        <v>0</v>
      </c>
      <c r="Q32" s="82">
        <v>1250</v>
      </c>
      <c r="R32" s="82">
        <v>0</v>
      </c>
      <c r="S32" s="90"/>
    </row>
    <row r="33" spans="1:19" s="91" customFormat="1" ht="30.75" customHeight="1" x14ac:dyDescent="0.2">
      <c r="A33" s="73">
        <v>12</v>
      </c>
      <c r="B33" s="73" t="s">
        <v>59</v>
      </c>
      <c r="C33" s="85"/>
      <c r="D33" s="85"/>
      <c r="E33" s="73"/>
      <c r="F33" s="73"/>
      <c r="G33" s="73">
        <v>63</v>
      </c>
      <c r="H33" s="86" t="s">
        <v>83</v>
      </c>
      <c r="I33" s="87"/>
      <c r="J33" s="73"/>
      <c r="K33" s="73"/>
      <c r="L33" s="82">
        <v>2000</v>
      </c>
      <c r="M33" s="99">
        <v>2018</v>
      </c>
      <c r="N33" s="89"/>
      <c r="O33" s="81">
        <v>2000</v>
      </c>
      <c r="P33" s="89">
        <v>0</v>
      </c>
      <c r="Q33" s="82">
        <v>2000</v>
      </c>
      <c r="R33" s="82">
        <v>0</v>
      </c>
      <c r="S33" s="90"/>
    </row>
    <row r="34" spans="1:19" s="91" customFormat="1" ht="30.75" customHeight="1" x14ac:dyDescent="0.2">
      <c r="A34" s="73">
        <v>13</v>
      </c>
      <c r="B34" s="73" t="s">
        <v>59</v>
      </c>
      <c r="C34" s="85"/>
      <c r="D34" s="85"/>
      <c r="E34" s="73"/>
      <c r="F34" s="73"/>
      <c r="G34" s="73">
        <v>63</v>
      </c>
      <c r="H34" s="86" t="s">
        <v>84</v>
      </c>
      <c r="I34" s="87"/>
      <c r="J34" s="73"/>
      <c r="K34" s="73"/>
      <c r="L34" s="82">
        <v>1200</v>
      </c>
      <c r="M34" s="99">
        <v>2018</v>
      </c>
      <c r="N34" s="89"/>
      <c r="O34" s="81">
        <v>1200</v>
      </c>
      <c r="P34" s="89">
        <v>0</v>
      </c>
      <c r="Q34" s="82">
        <v>1200</v>
      </c>
      <c r="R34" s="82">
        <v>0</v>
      </c>
      <c r="S34" s="90"/>
    </row>
    <row r="35" spans="1:19" s="91" customFormat="1" ht="30.75" customHeight="1" x14ac:dyDescent="0.2">
      <c r="A35" s="73">
        <v>14</v>
      </c>
      <c r="B35" s="73" t="s">
        <v>59</v>
      </c>
      <c r="C35" s="85"/>
      <c r="D35" s="85"/>
      <c r="E35" s="73"/>
      <c r="F35" s="73"/>
      <c r="G35" s="73">
        <v>63</v>
      </c>
      <c r="H35" s="86" t="s">
        <v>85</v>
      </c>
      <c r="I35" s="87"/>
      <c r="J35" s="73"/>
      <c r="K35" s="73"/>
      <c r="L35" s="82">
        <v>900</v>
      </c>
      <c r="M35" s="99">
        <v>2018</v>
      </c>
      <c r="N35" s="89"/>
      <c r="O35" s="81">
        <v>900</v>
      </c>
      <c r="P35" s="89">
        <v>0</v>
      </c>
      <c r="Q35" s="82">
        <v>900</v>
      </c>
      <c r="R35" s="82">
        <v>0</v>
      </c>
      <c r="S35" s="90"/>
    </row>
    <row r="36" spans="1:19" s="91" customFormat="1" ht="30.75" customHeight="1" x14ac:dyDescent="0.2">
      <c r="A36" s="73">
        <v>15</v>
      </c>
      <c r="B36" s="73" t="s">
        <v>53</v>
      </c>
      <c r="C36" s="85"/>
      <c r="D36" s="85"/>
      <c r="E36" s="73"/>
      <c r="F36" s="73"/>
      <c r="G36" s="73">
        <v>63</v>
      </c>
      <c r="H36" s="86" t="s">
        <v>86</v>
      </c>
      <c r="I36" s="87"/>
      <c r="J36" s="73"/>
      <c r="K36" s="73"/>
      <c r="L36" s="82">
        <v>1000</v>
      </c>
      <c r="M36" s="99">
        <v>2018</v>
      </c>
      <c r="N36" s="89"/>
      <c r="O36" s="81">
        <v>1000</v>
      </c>
      <c r="P36" s="89">
        <v>0</v>
      </c>
      <c r="Q36" s="82">
        <v>1000</v>
      </c>
      <c r="R36" s="82">
        <v>0</v>
      </c>
      <c r="S36" s="90"/>
    </row>
    <row r="37" spans="1:19" s="91" customFormat="1" ht="30.75" customHeight="1" x14ac:dyDescent="0.2">
      <c r="A37" s="73">
        <v>16</v>
      </c>
      <c r="B37" s="73"/>
      <c r="C37" s="85"/>
      <c r="D37" s="85"/>
      <c r="E37" s="73"/>
      <c r="F37" s="73"/>
      <c r="G37" s="73">
        <v>63</v>
      </c>
      <c r="H37" s="86" t="s">
        <v>87</v>
      </c>
      <c r="I37" s="87"/>
      <c r="J37" s="73"/>
      <c r="K37" s="73"/>
      <c r="L37" s="82">
        <v>2000</v>
      </c>
      <c r="M37" s="99">
        <v>2018</v>
      </c>
      <c r="N37" s="89"/>
      <c r="O37" s="81">
        <v>2000</v>
      </c>
      <c r="P37" s="89">
        <v>0</v>
      </c>
      <c r="Q37" s="82">
        <v>2000</v>
      </c>
      <c r="R37" s="82">
        <v>0</v>
      </c>
      <c r="S37" s="90"/>
    </row>
    <row r="38" spans="1:19" s="91" customFormat="1" ht="30.75" customHeight="1" x14ac:dyDescent="0.2">
      <c r="A38" s="73">
        <v>17</v>
      </c>
      <c r="B38" s="73" t="s">
        <v>39</v>
      </c>
      <c r="C38" s="85"/>
      <c r="D38" s="85"/>
      <c r="E38" s="73"/>
      <c r="F38" s="73"/>
      <c r="G38" s="73">
        <v>63</v>
      </c>
      <c r="H38" s="86" t="s">
        <v>88</v>
      </c>
      <c r="I38" s="87"/>
      <c r="J38" s="73"/>
      <c r="K38" s="73"/>
      <c r="L38" s="82">
        <v>600</v>
      </c>
      <c r="M38" s="99">
        <v>2018</v>
      </c>
      <c r="N38" s="89"/>
      <c r="O38" s="81">
        <v>600</v>
      </c>
      <c r="P38" s="89">
        <v>0</v>
      </c>
      <c r="Q38" s="82">
        <v>600</v>
      </c>
      <c r="R38" s="82">
        <v>0</v>
      </c>
      <c r="S38" s="90"/>
    </row>
    <row r="39" spans="1:19" s="91" customFormat="1" ht="30.75" customHeight="1" x14ac:dyDescent="0.2">
      <c r="A39" s="73">
        <v>18</v>
      </c>
      <c r="B39" s="73" t="s">
        <v>39</v>
      </c>
      <c r="C39" s="85"/>
      <c r="D39" s="85"/>
      <c r="E39" s="73"/>
      <c r="F39" s="73"/>
      <c r="G39" s="73">
        <v>63</v>
      </c>
      <c r="H39" s="86" t="s">
        <v>89</v>
      </c>
      <c r="I39" s="87"/>
      <c r="J39" s="73"/>
      <c r="K39" s="73"/>
      <c r="L39" s="82">
        <v>800</v>
      </c>
      <c r="M39" s="99">
        <v>2018</v>
      </c>
      <c r="N39" s="89"/>
      <c r="O39" s="81">
        <v>800</v>
      </c>
      <c r="P39" s="89">
        <v>0</v>
      </c>
      <c r="Q39" s="82">
        <v>800</v>
      </c>
      <c r="R39" s="82">
        <v>0</v>
      </c>
      <c r="S39" s="90"/>
    </row>
    <row r="40" spans="1:19" s="91" customFormat="1" ht="30.75" customHeight="1" x14ac:dyDescent="0.2">
      <c r="A40" s="73">
        <v>19</v>
      </c>
      <c r="B40" s="73" t="s">
        <v>59</v>
      </c>
      <c r="C40" s="85"/>
      <c r="D40" s="85"/>
      <c r="E40" s="73"/>
      <c r="F40" s="73"/>
      <c r="G40" s="73">
        <v>63</v>
      </c>
      <c r="H40" s="86" t="s">
        <v>61</v>
      </c>
      <c r="I40" s="87"/>
      <c r="J40" s="73"/>
      <c r="K40" s="73"/>
      <c r="L40" s="82">
        <v>750</v>
      </c>
      <c r="M40" s="99">
        <v>2018</v>
      </c>
      <c r="N40" s="89"/>
      <c r="O40" s="81">
        <v>750</v>
      </c>
      <c r="P40" s="89">
        <v>0</v>
      </c>
      <c r="Q40" s="82">
        <v>750</v>
      </c>
      <c r="R40" s="82">
        <v>0</v>
      </c>
      <c r="S40" s="90"/>
    </row>
    <row r="41" spans="1:19" s="91" customFormat="1" ht="30.75" customHeight="1" x14ac:dyDescent="0.2">
      <c r="A41" s="73">
        <v>20</v>
      </c>
      <c r="B41" s="73" t="s">
        <v>44</v>
      </c>
      <c r="C41" s="85"/>
      <c r="D41" s="85"/>
      <c r="E41" s="73"/>
      <c r="F41" s="73"/>
      <c r="G41" s="73">
        <v>63</v>
      </c>
      <c r="H41" s="86" t="s">
        <v>90</v>
      </c>
      <c r="I41" s="87"/>
      <c r="J41" s="73"/>
      <c r="K41" s="73"/>
      <c r="L41" s="82">
        <v>850</v>
      </c>
      <c r="M41" s="99">
        <v>2018</v>
      </c>
      <c r="N41" s="89"/>
      <c r="O41" s="81">
        <v>850</v>
      </c>
      <c r="P41" s="89">
        <v>0</v>
      </c>
      <c r="Q41" s="82">
        <v>850</v>
      </c>
      <c r="R41" s="82">
        <v>0</v>
      </c>
      <c r="S41" s="90"/>
    </row>
    <row r="42" spans="1:19" s="91" customFormat="1" ht="30.75" customHeight="1" x14ac:dyDescent="0.2">
      <c r="A42" s="73">
        <v>21</v>
      </c>
      <c r="B42" s="73" t="s">
        <v>44</v>
      </c>
      <c r="C42" s="85"/>
      <c r="D42" s="85"/>
      <c r="E42" s="73"/>
      <c r="F42" s="73"/>
      <c r="G42" s="73">
        <v>63</v>
      </c>
      <c r="H42" s="86" t="s">
        <v>91</v>
      </c>
      <c r="I42" s="87"/>
      <c r="J42" s="73"/>
      <c r="K42" s="73"/>
      <c r="L42" s="82">
        <v>750</v>
      </c>
      <c r="M42" s="99">
        <v>2018</v>
      </c>
      <c r="N42" s="89"/>
      <c r="O42" s="81">
        <v>750</v>
      </c>
      <c r="P42" s="89">
        <v>0</v>
      </c>
      <c r="Q42" s="82">
        <v>750</v>
      </c>
      <c r="R42" s="82">
        <v>0</v>
      </c>
      <c r="S42" s="90"/>
    </row>
    <row r="43" spans="1:19" s="91" customFormat="1" ht="30.75" customHeight="1" x14ac:dyDescent="0.2">
      <c r="A43" s="73">
        <v>22</v>
      </c>
      <c r="B43" s="73" t="s">
        <v>44</v>
      </c>
      <c r="C43" s="85"/>
      <c r="D43" s="85"/>
      <c r="E43" s="73"/>
      <c r="F43" s="73"/>
      <c r="G43" s="73">
        <v>63</v>
      </c>
      <c r="H43" s="86" t="s">
        <v>92</v>
      </c>
      <c r="I43" s="87"/>
      <c r="J43" s="73"/>
      <c r="K43" s="73"/>
      <c r="L43" s="82">
        <v>800</v>
      </c>
      <c r="M43" s="99">
        <v>2018</v>
      </c>
      <c r="N43" s="89"/>
      <c r="O43" s="81">
        <v>800</v>
      </c>
      <c r="P43" s="89">
        <v>0</v>
      </c>
      <c r="Q43" s="82">
        <v>800</v>
      </c>
      <c r="R43" s="82">
        <v>0</v>
      </c>
      <c r="S43" s="90"/>
    </row>
    <row r="44" spans="1:19" s="91" customFormat="1" ht="30.75" customHeight="1" x14ac:dyDescent="0.2">
      <c r="A44" s="73">
        <v>23</v>
      </c>
      <c r="B44" s="73" t="s">
        <v>46</v>
      </c>
      <c r="C44" s="85"/>
      <c r="D44" s="85"/>
      <c r="E44" s="73"/>
      <c r="F44" s="73"/>
      <c r="G44" s="73">
        <v>63</v>
      </c>
      <c r="H44" s="86" t="s">
        <v>65</v>
      </c>
      <c r="I44" s="87"/>
      <c r="J44" s="73"/>
      <c r="K44" s="73"/>
      <c r="L44" s="82">
        <v>750</v>
      </c>
      <c r="M44" s="99">
        <v>2018</v>
      </c>
      <c r="N44" s="89"/>
      <c r="O44" s="81">
        <v>750</v>
      </c>
      <c r="P44" s="89">
        <v>0</v>
      </c>
      <c r="Q44" s="82">
        <v>750</v>
      </c>
      <c r="R44" s="82">
        <v>0</v>
      </c>
      <c r="S44" s="90"/>
    </row>
    <row r="45" spans="1:19" s="91" customFormat="1" ht="30.75" customHeight="1" x14ac:dyDescent="0.2">
      <c r="A45" s="73">
        <v>24</v>
      </c>
      <c r="B45" s="73" t="s">
        <v>53</v>
      </c>
      <c r="C45" s="85"/>
      <c r="D45" s="85"/>
      <c r="E45" s="73"/>
      <c r="F45" s="73"/>
      <c r="G45" s="73">
        <v>63</v>
      </c>
      <c r="H45" s="86" t="s">
        <v>93</v>
      </c>
      <c r="I45" s="87"/>
      <c r="J45" s="73"/>
      <c r="K45" s="73"/>
      <c r="L45" s="82">
        <v>700</v>
      </c>
      <c r="M45" s="99">
        <v>2018</v>
      </c>
      <c r="N45" s="89"/>
      <c r="O45" s="81">
        <v>700</v>
      </c>
      <c r="P45" s="89">
        <v>0</v>
      </c>
      <c r="Q45" s="82">
        <v>700</v>
      </c>
      <c r="R45" s="82">
        <v>0</v>
      </c>
      <c r="S45" s="90"/>
    </row>
    <row r="46" spans="1:19" s="91" customFormat="1" ht="30.75" customHeight="1" x14ac:dyDescent="0.2">
      <c r="A46" s="73">
        <v>25</v>
      </c>
      <c r="B46" s="73" t="s">
        <v>39</v>
      </c>
      <c r="C46" s="85"/>
      <c r="D46" s="85"/>
      <c r="E46" s="73"/>
      <c r="F46" s="73"/>
      <c r="G46" s="73">
        <v>63</v>
      </c>
      <c r="H46" s="86" t="s">
        <v>127</v>
      </c>
      <c r="I46" s="87"/>
      <c r="J46" s="73"/>
      <c r="K46" s="73"/>
      <c r="L46" s="82">
        <v>800</v>
      </c>
      <c r="M46" s="99">
        <v>2018</v>
      </c>
      <c r="N46" s="89"/>
      <c r="O46" s="81">
        <v>800</v>
      </c>
      <c r="P46" s="89">
        <v>0</v>
      </c>
      <c r="Q46" s="82">
        <v>800</v>
      </c>
      <c r="R46" s="82">
        <v>0</v>
      </c>
      <c r="S46" s="90"/>
    </row>
    <row r="47" spans="1:19" s="91" customFormat="1" ht="30.75" customHeight="1" x14ac:dyDescent="0.2">
      <c r="A47" s="73">
        <v>26</v>
      </c>
      <c r="B47" s="189" t="s">
        <v>39</v>
      </c>
      <c r="C47" s="85"/>
      <c r="D47" s="85"/>
      <c r="E47" s="73"/>
      <c r="F47" s="73"/>
      <c r="G47" s="189">
        <v>63</v>
      </c>
      <c r="H47" s="191" t="s">
        <v>609</v>
      </c>
      <c r="I47" s="87"/>
      <c r="J47" s="73"/>
      <c r="K47" s="73"/>
      <c r="L47" s="185">
        <v>800</v>
      </c>
      <c r="M47" s="188">
        <v>2018</v>
      </c>
      <c r="N47" s="89"/>
      <c r="O47" s="187">
        <v>800</v>
      </c>
      <c r="P47" s="89">
        <v>0</v>
      </c>
      <c r="Q47" s="185">
        <v>800</v>
      </c>
      <c r="R47" s="82">
        <v>0</v>
      </c>
      <c r="S47" s="90"/>
    </row>
    <row r="48" spans="1:19" s="91" customFormat="1" ht="30.75" customHeight="1" x14ac:dyDescent="0.2">
      <c r="A48" s="73">
        <v>27</v>
      </c>
      <c r="B48" s="189" t="s">
        <v>39</v>
      </c>
      <c r="C48" s="85"/>
      <c r="D48" s="85"/>
      <c r="E48" s="73"/>
      <c r="F48" s="73"/>
      <c r="G48" s="189">
        <v>63</v>
      </c>
      <c r="H48" s="191" t="s">
        <v>610</v>
      </c>
      <c r="I48" s="87"/>
      <c r="J48" s="73"/>
      <c r="K48" s="73"/>
      <c r="L48" s="185">
        <v>800</v>
      </c>
      <c r="M48" s="188">
        <v>2018</v>
      </c>
      <c r="N48" s="89"/>
      <c r="O48" s="187">
        <v>800</v>
      </c>
      <c r="P48" s="89">
        <v>0</v>
      </c>
      <c r="Q48" s="185">
        <v>800</v>
      </c>
      <c r="R48" s="82">
        <v>0</v>
      </c>
      <c r="S48" s="90"/>
    </row>
    <row r="49" spans="1:19" s="91" customFormat="1" ht="30.75" customHeight="1" x14ac:dyDescent="0.2">
      <c r="A49" s="73">
        <v>28</v>
      </c>
      <c r="B49" s="189" t="s">
        <v>53</v>
      </c>
      <c r="C49" s="85"/>
      <c r="D49" s="85"/>
      <c r="E49" s="73"/>
      <c r="F49" s="73"/>
      <c r="G49" s="189">
        <v>63</v>
      </c>
      <c r="H49" s="191" t="s">
        <v>611</v>
      </c>
      <c r="I49" s="87"/>
      <c r="J49" s="73"/>
      <c r="K49" s="73"/>
      <c r="L49" s="185">
        <v>1500</v>
      </c>
      <c r="M49" s="188">
        <v>2018</v>
      </c>
      <c r="N49" s="89"/>
      <c r="O49" s="187">
        <v>1500</v>
      </c>
      <c r="P49" s="89">
        <v>0</v>
      </c>
      <c r="Q49" s="185">
        <v>1500</v>
      </c>
      <c r="R49" s="82">
        <v>0</v>
      </c>
      <c r="S49" s="90"/>
    </row>
    <row r="50" spans="1:19" s="91" customFormat="1" ht="30.75" customHeight="1" x14ac:dyDescent="0.2">
      <c r="A50" s="73">
        <v>29</v>
      </c>
      <c r="B50" s="189" t="s">
        <v>53</v>
      </c>
      <c r="C50" s="85"/>
      <c r="D50" s="85"/>
      <c r="E50" s="73"/>
      <c r="F50" s="73"/>
      <c r="G50" s="189">
        <v>63</v>
      </c>
      <c r="H50" s="191" t="s">
        <v>612</v>
      </c>
      <c r="I50" s="87"/>
      <c r="J50" s="73"/>
      <c r="K50" s="73"/>
      <c r="L50" s="185">
        <v>300</v>
      </c>
      <c r="M50" s="188">
        <v>2018</v>
      </c>
      <c r="N50" s="89"/>
      <c r="O50" s="187">
        <v>300</v>
      </c>
      <c r="P50" s="89">
        <v>0</v>
      </c>
      <c r="Q50" s="185">
        <v>300</v>
      </c>
      <c r="R50" s="82">
        <v>0</v>
      </c>
      <c r="S50" s="90"/>
    </row>
    <row r="51" spans="1:19" ht="23.25" x14ac:dyDescent="0.2">
      <c r="A51" s="47" t="s">
        <v>260</v>
      </c>
      <c r="B51" s="48"/>
      <c r="C51" s="48"/>
      <c r="D51" s="48"/>
      <c r="E51" s="48"/>
      <c r="F51" s="48"/>
      <c r="G51" s="214"/>
      <c r="H51" s="48"/>
      <c r="I51" s="48"/>
      <c r="J51" s="48"/>
      <c r="K51" s="48"/>
      <c r="L51" s="100">
        <f>L21+L8</f>
        <v>136960</v>
      </c>
      <c r="M51" s="100"/>
      <c r="N51" s="100" t="e">
        <f>N21+N8+#REF!</f>
        <v>#REF!</v>
      </c>
      <c r="O51" s="100">
        <f>O21+O8</f>
        <v>133460</v>
      </c>
      <c r="P51" s="100">
        <f>P21+P8</f>
        <v>0</v>
      </c>
      <c r="Q51" s="100">
        <f>Q21+Q8</f>
        <v>133460</v>
      </c>
      <c r="R51" s="233">
        <f>R21+R8</f>
        <v>3500</v>
      </c>
      <c r="S51" s="33"/>
    </row>
  </sheetData>
  <mergeCells count="18">
    <mergeCell ref="S6:S7"/>
    <mergeCell ref="K6:K7"/>
    <mergeCell ref="L6:L7"/>
    <mergeCell ref="M6:M7"/>
    <mergeCell ref="N6:N7"/>
    <mergeCell ref="O6:Q6"/>
    <mergeCell ref="R6:R7"/>
    <mergeCell ref="A5:R5"/>
    <mergeCell ref="A6:A7"/>
    <mergeCell ref="B6:B7"/>
    <mergeCell ref="C6:C7"/>
    <mergeCell ref="D6:D7"/>
    <mergeCell ref="E6:E7"/>
    <mergeCell ref="F6:F7"/>
    <mergeCell ref="H6:H7"/>
    <mergeCell ref="I6:I7"/>
    <mergeCell ref="J6:J7"/>
    <mergeCell ref="G6:G7"/>
  </mergeCells>
  <printOptions horizontalCentered="1"/>
  <pageMargins left="0.70866141732283472" right="0.70866141732283472" top="0.74803149606299213" bottom="0.74803149606299213" header="0.31496062992125984" footer="0.31496062992125984"/>
  <pageSetup paperSize="9" scale="48" firstPageNumber="153" orientation="landscape" useFirstPageNumber="1" r:id="rId1"/>
  <headerFooter>
    <oddFooter>&amp;L&amp;"Arial,Kurzíva"Zastupitelstvo Olomouckého kraje 18-12-2017
6. - Rozpočet Olomouckého kraje 2018 - návrh rozpočtu
Příloha č. 5c) Nové opravy a investice hrazené z rozpočtu na rok 2018&amp;R&amp;"Arial,Kurzíva"Strana &amp;P (celkem 171)</oddFooter>
  </headerFooter>
  <rowBreaks count="1" manualBreakCount="1">
    <brk id="32" max="17" man="1"/>
  </rowBreaks>
  <colBreaks count="1" manualBreakCount="1">
    <brk id="18" max="6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99"/>
  <sheetViews>
    <sheetView showGridLines="0" view="pageBreakPreview" zoomScale="80" zoomScaleNormal="70" zoomScaleSheetLayoutView="80" workbookViewId="0">
      <pane ySplit="7" topLeftCell="A8" activePane="bottomLeft" state="frozenSplit"/>
      <selection activeCell="P27" sqref="P27"/>
      <selection pane="bottomLeft" activeCell="V14" sqref="V14"/>
    </sheetView>
  </sheetViews>
  <sheetFormatPr defaultColWidth="9.140625" defaultRowHeight="12.75" outlineLevelCol="1" x14ac:dyDescent="0.2"/>
  <cols>
    <col min="1" max="1" width="5.42578125" style="10" customWidth="1"/>
    <col min="2" max="2" width="5.7109375" style="10" hidden="1" customWidth="1"/>
    <col min="3" max="3" width="7.7109375" style="10" hidden="1" customWidth="1" outlineLevel="1"/>
    <col min="4" max="4" width="5.5703125" style="10" hidden="1" customWidth="1" outlineLevel="1"/>
    <col min="5" max="5" width="7" style="10" customWidth="1" outlineLevel="1"/>
    <col min="6" max="6" width="5.5703125" style="10" hidden="1" customWidth="1" outlineLevel="1"/>
    <col min="7" max="7" width="16" style="10" hidden="1" customWidth="1" outlineLevel="1"/>
    <col min="8" max="8" width="50.7109375" style="10" customWidth="1" collapsed="1"/>
    <col min="9" max="9" width="73.7109375" style="10" customWidth="1"/>
    <col min="10" max="10" width="7.140625" style="10" customWidth="1"/>
    <col min="11" max="11" width="14.7109375" style="5" customWidth="1"/>
    <col min="12" max="12" width="13.5703125" style="6" customWidth="1"/>
    <col min="13" max="13" width="13.7109375" style="6" customWidth="1"/>
    <col min="14" max="14" width="12.42578125" style="6" customWidth="1"/>
    <col min="15" max="15" width="14.85546875" style="6" customWidth="1"/>
    <col min="16" max="16" width="13.140625" style="6" customWidth="1"/>
    <col min="17" max="18" width="14.85546875" style="6" customWidth="1"/>
    <col min="19" max="19" width="20.5703125" style="39" hidden="1" customWidth="1"/>
    <col min="20" max="20" width="22.140625" style="10" customWidth="1"/>
    <col min="21" max="16384" width="9.140625" style="10"/>
  </cols>
  <sheetData>
    <row r="1" spans="1:20" ht="18" x14ac:dyDescent="0.25">
      <c r="A1" s="206" t="s">
        <v>606</v>
      </c>
      <c r="B1" s="206"/>
      <c r="C1" s="206"/>
      <c r="D1" s="206"/>
      <c r="E1" s="206"/>
      <c r="F1" s="206"/>
      <c r="G1" s="206"/>
      <c r="H1" s="206"/>
      <c r="I1" s="206"/>
      <c r="J1" s="2"/>
      <c r="M1" s="7"/>
      <c r="N1" s="7"/>
      <c r="P1" s="7"/>
      <c r="Q1" s="7"/>
      <c r="R1" s="7"/>
      <c r="S1" s="8"/>
      <c r="T1" s="9"/>
    </row>
    <row r="2" spans="1:20" ht="15.75" x14ac:dyDescent="0.25">
      <c r="A2" s="207" t="s">
        <v>591</v>
      </c>
      <c r="B2" s="207"/>
      <c r="C2" s="207"/>
      <c r="E2" s="207"/>
      <c r="F2" s="207"/>
      <c r="G2" s="207"/>
      <c r="H2" s="207" t="s">
        <v>97</v>
      </c>
      <c r="I2" s="208" t="s">
        <v>592</v>
      </c>
      <c r="J2" s="14"/>
      <c r="M2" s="15"/>
      <c r="N2" s="15"/>
      <c r="P2" s="15"/>
      <c r="Q2" s="15"/>
      <c r="R2" s="15"/>
      <c r="S2" s="16"/>
      <c r="T2" s="9"/>
    </row>
    <row r="3" spans="1:20" ht="15.75" x14ac:dyDescent="0.25">
      <c r="A3" s="207"/>
      <c r="B3" s="207"/>
      <c r="C3" s="207"/>
      <c r="E3" s="207"/>
      <c r="F3" s="207"/>
      <c r="G3" s="207"/>
      <c r="H3" s="207" t="s">
        <v>27</v>
      </c>
      <c r="I3" s="207"/>
      <c r="J3" s="14"/>
      <c r="M3" s="15"/>
      <c r="N3" s="15"/>
      <c r="P3" s="15"/>
      <c r="Q3" s="15"/>
      <c r="R3" s="15"/>
      <c r="S3" s="16"/>
      <c r="T3" s="9"/>
    </row>
    <row r="4" spans="1:20" ht="17.25" customHeight="1" x14ac:dyDescent="0.2">
      <c r="A4" s="11"/>
      <c r="B4" s="11"/>
      <c r="C4" s="11"/>
      <c r="D4" s="11"/>
      <c r="E4" s="11"/>
      <c r="F4" s="11"/>
      <c r="G4" s="11"/>
      <c r="H4" s="11"/>
      <c r="I4" s="17"/>
      <c r="J4" s="11"/>
      <c r="M4" s="15"/>
      <c r="N4" s="15"/>
      <c r="P4" s="15"/>
      <c r="Q4" s="15"/>
      <c r="R4" s="15" t="s">
        <v>36</v>
      </c>
      <c r="S4" s="16"/>
      <c r="T4" s="9"/>
    </row>
    <row r="5" spans="1:20" ht="25.5" customHeight="1" x14ac:dyDescent="0.2">
      <c r="A5" s="210" t="s">
        <v>264</v>
      </c>
      <c r="B5" s="211"/>
      <c r="C5" s="211"/>
      <c r="D5" s="211"/>
      <c r="E5" s="211"/>
      <c r="F5" s="211"/>
      <c r="G5" s="211"/>
      <c r="H5" s="211"/>
      <c r="I5" s="211"/>
      <c r="J5" s="211"/>
      <c r="K5" s="211"/>
      <c r="L5" s="211"/>
      <c r="M5" s="211"/>
      <c r="N5" s="211"/>
      <c r="O5" s="211"/>
      <c r="P5" s="211"/>
      <c r="Q5" s="211"/>
      <c r="R5" s="212"/>
      <c r="S5" s="219"/>
    </row>
    <row r="6" spans="1:20" ht="25.5" customHeight="1" x14ac:dyDescent="0.2">
      <c r="A6" s="251" t="s">
        <v>0</v>
      </c>
      <c r="B6" s="251" t="s">
        <v>1</v>
      </c>
      <c r="C6" s="242" t="s">
        <v>3</v>
      </c>
      <c r="D6" s="242" t="s">
        <v>4</v>
      </c>
      <c r="E6" s="242" t="s">
        <v>589</v>
      </c>
      <c r="F6" s="242" t="s">
        <v>5</v>
      </c>
      <c r="G6" s="242" t="s">
        <v>2</v>
      </c>
      <c r="H6" s="242" t="s">
        <v>6</v>
      </c>
      <c r="I6" s="249" t="s">
        <v>7</v>
      </c>
      <c r="J6" s="250" t="s">
        <v>8</v>
      </c>
      <c r="K6" s="249" t="s">
        <v>9</v>
      </c>
      <c r="L6" s="249" t="s">
        <v>10</v>
      </c>
      <c r="M6" s="249" t="s">
        <v>11</v>
      </c>
      <c r="N6" s="246" t="s">
        <v>16</v>
      </c>
      <c r="O6" s="247" t="s">
        <v>17</v>
      </c>
      <c r="P6" s="247"/>
      <c r="Q6" s="247"/>
      <c r="R6" s="246" t="s">
        <v>37</v>
      </c>
      <c r="S6" s="246" t="s">
        <v>13</v>
      </c>
    </row>
    <row r="7" spans="1:20" ht="58.7" customHeight="1" x14ac:dyDescent="0.2">
      <c r="A7" s="251"/>
      <c r="B7" s="251"/>
      <c r="C7" s="242"/>
      <c r="D7" s="242"/>
      <c r="E7" s="242"/>
      <c r="F7" s="242"/>
      <c r="G7" s="242"/>
      <c r="H7" s="242"/>
      <c r="I7" s="249"/>
      <c r="J7" s="250"/>
      <c r="K7" s="249"/>
      <c r="L7" s="249"/>
      <c r="M7" s="249"/>
      <c r="N7" s="246"/>
      <c r="O7" s="201" t="s">
        <v>14</v>
      </c>
      <c r="P7" s="201" t="s">
        <v>460</v>
      </c>
      <c r="Q7" s="201" t="s">
        <v>15</v>
      </c>
      <c r="R7" s="246"/>
      <c r="S7" s="246"/>
    </row>
    <row r="8" spans="1:20" s="22" customFormat="1" ht="25.5" customHeight="1" x14ac:dyDescent="0.3">
      <c r="A8" s="101" t="s">
        <v>38</v>
      </c>
      <c r="B8" s="102"/>
      <c r="C8" s="102"/>
      <c r="D8" s="102"/>
      <c r="E8" s="102"/>
      <c r="F8" s="102"/>
      <c r="G8" s="102"/>
      <c r="H8" s="102"/>
      <c r="I8" s="102"/>
      <c r="J8" s="102"/>
      <c r="K8" s="102"/>
      <c r="L8" s="20">
        <f>SUM(L9:L15)</f>
        <v>28600</v>
      </c>
      <c r="M8" s="20"/>
      <c r="N8" s="20">
        <f t="shared" ref="N8:R8" si="0">SUM(N9:N15)</f>
        <v>0</v>
      </c>
      <c r="O8" s="20">
        <f t="shared" si="0"/>
        <v>3350</v>
      </c>
      <c r="P8" s="20">
        <f t="shared" si="0"/>
        <v>0</v>
      </c>
      <c r="Q8" s="20">
        <f>SUM(Q9:Q15)</f>
        <v>3350</v>
      </c>
      <c r="R8" s="20">
        <f t="shared" si="0"/>
        <v>25250</v>
      </c>
      <c r="S8" s="21"/>
    </row>
    <row r="9" spans="1:20" s="108" customFormat="1" ht="67.5" customHeight="1" x14ac:dyDescent="0.2">
      <c r="A9" s="23">
        <v>1</v>
      </c>
      <c r="B9" s="23" t="s">
        <v>53</v>
      </c>
      <c r="C9" s="23">
        <v>3315</v>
      </c>
      <c r="D9" s="23">
        <v>6121</v>
      </c>
      <c r="E9" s="23">
        <v>61</v>
      </c>
      <c r="F9" s="23">
        <v>13</v>
      </c>
      <c r="G9" s="152" t="s">
        <v>266</v>
      </c>
      <c r="H9" s="24" t="s">
        <v>805</v>
      </c>
      <c r="I9" s="25" t="s">
        <v>727</v>
      </c>
      <c r="J9" s="23" t="s">
        <v>129</v>
      </c>
      <c r="K9" s="23" t="s">
        <v>32</v>
      </c>
      <c r="L9" s="104">
        <v>1400</v>
      </c>
      <c r="M9" s="152">
        <v>2018</v>
      </c>
      <c r="N9" s="78">
        <v>0</v>
      </c>
      <c r="O9" s="107">
        <f>SUM(P9:Q9)</f>
        <v>1400</v>
      </c>
      <c r="P9" s="78">
        <v>0</v>
      </c>
      <c r="Q9" s="78">
        <v>1400</v>
      </c>
      <c r="R9" s="78">
        <v>0</v>
      </c>
      <c r="S9" s="30"/>
    </row>
    <row r="10" spans="1:20" s="108" customFormat="1" ht="95.25" customHeight="1" x14ac:dyDescent="0.2">
      <c r="A10" s="23">
        <v>2</v>
      </c>
      <c r="B10" s="23" t="s">
        <v>46</v>
      </c>
      <c r="C10" s="23">
        <v>3315</v>
      </c>
      <c r="D10" s="23">
        <v>6121</v>
      </c>
      <c r="E10" s="23">
        <v>61</v>
      </c>
      <c r="F10" s="23">
        <v>13</v>
      </c>
      <c r="G10" s="152" t="s">
        <v>266</v>
      </c>
      <c r="H10" s="24" t="s">
        <v>806</v>
      </c>
      <c r="I10" s="25" t="s">
        <v>267</v>
      </c>
      <c r="J10" s="23"/>
      <c r="K10" s="23" t="s">
        <v>135</v>
      </c>
      <c r="L10" s="104">
        <v>6000</v>
      </c>
      <c r="M10" s="153" t="s">
        <v>151</v>
      </c>
      <c r="N10" s="78">
        <v>0</v>
      </c>
      <c r="O10" s="107">
        <f>P10+Q10</f>
        <v>350</v>
      </c>
      <c r="P10" s="78">
        <v>0</v>
      </c>
      <c r="Q10" s="78">
        <v>350</v>
      </c>
      <c r="R10" s="78">
        <f>L10-O10</f>
        <v>5650</v>
      </c>
      <c r="S10" s="228" t="s">
        <v>629</v>
      </c>
    </row>
    <row r="11" spans="1:20" s="108" customFormat="1" ht="67.5" customHeight="1" x14ac:dyDescent="0.2">
      <c r="A11" s="23">
        <v>3</v>
      </c>
      <c r="B11" s="23" t="s">
        <v>39</v>
      </c>
      <c r="C11" s="23">
        <v>3315</v>
      </c>
      <c r="D11" s="23">
        <v>6121</v>
      </c>
      <c r="E11" s="23">
        <v>61</v>
      </c>
      <c r="F11" s="23">
        <v>13</v>
      </c>
      <c r="G11" s="152" t="s">
        <v>266</v>
      </c>
      <c r="H11" s="24" t="s">
        <v>270</v>
      </c>
      <c r="I11" s="25" t="s">
        <v>728</v>
      </c>
      <c r="J11" s="23"/>
      <c r="K11" s="23" t="s">
        <v>135</v>
      </c>
      <c r="L11" s="104">
        <v>15000</v>
      </c>
      <c r="M11" s="153" t="s">
        <v>151</v>
      </c>
      <c r="N11" s="78">
        <v>0</v>
      </c>
      <c r="O11" s="107">
        <f t="shared" ref="O11:O15" si="1">P11+Q11</f>
        <v>450</v>
      </c>
      <c r="P11" s="78">
        <v>0</v>
      </c>
      <c r="Q11" s="78">
        <v>450</v>
      </c>
      <c r="R11" s="78">
        <f t="shared" ref="R11:R15" si="2">L11-O11</f>
        <v>14550</v>
      </c>
      <c r="S11" s="228" t="s">
        <v>625</v>
      </c>
    </row>
    <row r="12" spans="1:20" s="108" customFormat="1" ht="67.5" customHeight="1" x14ac:dyDescent="0.2">
      <c r="A12" s="23">
        <v>4</v>
      </c>
      <c r="B12" s="23" t="s">
        <v>46</v>
      </c>
      <c r="C12" s="23">
        <v>3315</v>
      </c>
      <c r="D12" s="23">
        <v>6121</v>
      </c>
      <c r="E12" s="23">
        <v>61</v>
      </c>
      <c r="F12" s="23">
        <v>13</v>
      </c>
      <c r="G12" s="152" t="s">
        <v>266</v>
      </c>
      <c r="H12" s="24" t="s">
        <v>824</v>
      </c>
      <c r="I12" s="25" t="s">
        <v>268</v>
      </c>
      <c r="J12" s="23"/>
      <c r="K12" s="23" t="s">
        <v>135</v>
      </c>
      <c r="L12" s="104">
        <v>1000</v>
      </c>
      <c r="M12" s="153" t="s">
        <v>151</v>
      </c>
      <c r="N12" s="78">
        <v>0</v>
      </c>
      <c r="O12" s="107">
        <f t="shared" si="1"/>
        <v>100</v>
      </c>
      <c r="P12" s="78">
        <v>0</v>
      </c>
      <c r="Q12" s="78">
        <v>100</v>
      </c>
      <c r="R12" s="78">
        <f t="shared" si="2"/>
        <v>900</v>
      </c>
      <c r="S12" s="228" t="s">
        <v>630</v>
      </c>
    </row>
    <row r="13" spans="1:20" s="108" customFormat="1" ht="67.5" customHeight="1" x14ac:dyDescent="0.2">
      <c r="A13" s="23">
        <v>5</v>
      </c>
      <c r="B13" s="23" t="s">
        <v>39</v>
      </c>
      <c r="C13" s="23">
        <v>3315</v>
      </c>
      <c r="D13" s="23">
        <v>6121</v>
      </c>
      <c r="E13" s="23">
        <v>61</v>
      </c>
      <c r="F13" s="23">
        <v>13</v>
      </c>
      <c r="G13" s="152" t="s">
        <v>266</v>
      </c>
      <c r="H13" s="24" t="s">
        <v>271</v>
      </c>
      <c r="I13" s="25" t="s">
        <v>729</v>
      </c>
      <c r="J13" s="23"/>
      <c r="K13" s="23" t="s">
        <v>135</v>
      </c>
      <c r="L13" s="104">
        <v>2200</v>
      </c>
      <c r="M13" s="153" t="s">
        <v>151</v>
      </c>
      <c r="N13" s="78">
        <v>0</v>
      </c>
      <c r="O13" s="107">
        <f t="shared" si="1"/>
        <v>300</v>
      </c>
      <c r="P13" s="78">
        <v>0</v>
      </c>
      <c r="Q13" s="78">
        <v>300</v>
      </c>
      <c r="R13" s="78">
        <f t="shared" si="2"/>
        <v>1900</v>
      </c>
      <c r="S13" s="30"/>
    </row>
    <row r="14" spans="1:20" s="108" customFormat="1" ht="67.5" customHeight="1" x14ac:dyDescent="0.2">
      <c r="A14" s="23">
        <v>6</v>
      </c>
      <c r="B14" s="23" t="s">
        <v>46</v>
      </c>
      <c r="C14" s="23">
        <v>3315</v>
      </c>
      <c r="D14" s="23">
        <v>6121</v>
      </c>
      <c r="E14" s="23">
        <v>61</v>
      </c>
      <c r="F14" s="23">
        <v>13</v>
      </c>
      <c r="G14" s="152">
        <v>60003100636</v>
      </c>
      <c r="H14" s="24" t="s">
        <v>272</v>
      </c>
      <c r="I14" s="25" t="s">
        <v>269</v>
      </c>
      <c r="J14" s="23"/>
      <c r="K14" s="23" t="s">
        <v>135</v>
      </c>
      <c r="L14" s="104">
        <v>1500</v>
      </c>
      <c r="M14" s="153" t="s">
        <v>151</v>
      </c>
      <c r="N14" s="78">
        <v>0</v>
      </c>
      <c r="O14" s="107">
        <f t="shared" si="1"/>
        <v>500</v>
      </c>
      <c r="P14" s="78">
        <v>0</v>
      </c>
      <c r="Q14" s="78">
        <v>500</v>
      </c>
      <c r="R14" s="78">
        <f t="shared" si="2"/>
        <v>1000</v>
      </c>
      <c r="S14" s="228" t="s">
        <v>631</v>
      </c>
    </row>
    <row r="15" spans="1:20" s="108" customFormat="1" ht="67.5" customHeight="1" x14ac:dyDescent="0.2">
      <c r="A15" s="23">
        <v>7</v>
      </c>
      <c r="B15" s="23" t="s">
        <v>59</v>
      </c>
      <c r="C15" s="23">
        <v>3315</v>
      </c>
      <c r="D15" s="23">
        <v>6121</v>
      </c>
      <c r="E15" s="23">
        <v>61</v>
      </c>
      <c r="F15" s="23">
        <v>13</v>
      </c>
      <c r="G15" s="152" t="s">
        <v>266</v>
      </c>
      <c r="H15" s="24" t="s">
        <v>273</v>
      </c>
      <c r="I15" s="25" t="s">
        <v>730</v>
      </c>
      <c r="J15" s="23"/>
      <c r="K15" s="23" t="s">
        <v>135</v>
      </c>
      <c r="L15" s="104">
        <v>1500</v>
      </c>
      <c r="M15" s="153" t="s">
        <v>151</v>
      </c>
      <c r="N15" s="78">
        <v>0</v>
      </c>
      <c r="O15" s="107">
        <f t="shared" si="1"/>
        <v>250</v>
      </c>
      <c r="P15" s="78">
        <v>0</v>
      </c>
      <c r="Q15" s="78">
        <v>250</v>
      </c>
      <c r="R15" s="78">
        <f t="shared" si="2"/>
        <v>1250</v>
      </c>
      <c r="S15" s="30"/>
    </row>
    <row r="16" spans="1:20" ht="35.25" customHeight="1" x14ac:dyDescent="0.2">
      <c r="A16" s="109" t="s">
        <v>265</v>
      </c>
      <c r="B16" s="110"/>
      <c r="C16" s="110"/>
      <c r="D16" s="110"/>
      <c r="E16" s="110"/>
      <c r="F16" s="110"/>
      <c r="G16" s="110"/>
      <c r="H16" s="110"/>
      <c r="I16" s="110"/>
      <c r="J16" s="110"/>
      <c r="K16" s="110"/>
      <c r="L16" s="31">
        <f>+L8</f>
        <v>28600</v>
      </c>
      <c r="M16" s="31"/>
      <c r="N16" s="31">
        <f t="shared" ref="N16:R16" si="3">+N8</f>
        <v>0</v>
      </c>
      <c r="O16" s="31">
        <f t="shared" si="3"/>
        <v>3350</v>
      </c>
      <c r="P16" s="31">
        <f t="shared" si="3"/>
        <v>0</v>
      </c>
      <c r="Q16" s="31">
        <f t="shared" si="3"/>
        <v>3350</v>
      </c>
      <c r="R16" s="31">
        <f t="shared" si="3"/>
        <v>25250</v>
      </c>
      <c r="S16" s="33"/>
    </row>
    <row r="17" spans="1:20" s="6" customFormat="1" x14ac:dyDescent="0.2">
      <c r="A17" s="5"/>
      <c r="B17" s="5"/>
      <c r="C17" s="5"/>
      <c r="D17" s="5"/>
      <c r="E17" s="5"/>
      <c r="F17" s="5"/>
      <c r="G17" s="5"/>
      <c r="H17" s="34"/>
      <c r="I17" s="5"/>
      <c r="J17" s="35"/>
      <c r="K17" s="36"/>
      <c r="L17" s="37"/>
      <c r="M17" s="38"/>
      <c r="N17" s="38"/>
      <c r="S17" s="39"/>
      <c r="T17" s="10"/>
    </row>
    <row r="18" spans="1:20" s="6" customFormat="1" x14ac:dyDescent="0.2">
      <c r="A18" s="5"/>
      <c r="B18" s="5"/>
      <c r="C18" s="5"/>
      <c r="D18" s="5"/>
      <c r="E18" s="5"/>
      <c r="F18" s="5"/>
      <c r="G18" s="5"/>
      <c r="H18" s="5"/>
      <c r="I18" s="5"/>
      <c r="J18" s="40"/>
      <c r="K18" s="41"/>
      <c r="L18" s="42"/>
      <c r="S18" s="39"/>
      <c r="T18" s="10"/>
    </row>
    <row r="19" spans="1:20" s="6" customFormat="1" x14ac:dyDescent="0.2">
      <c r="A19" s="5"/>
      <c r="B19" s="5"/>
      <c r="C19" s="5"/>
      <c r="D19" s="5"/>
      <c r="E19" s="5"/>
      <c r="F19" s="5"/>
      <c r="G19" s="5"/>
      <c r="H19" s="5"/>
      <c r="I19" s="5"/>
      <c r="J19" s="40"/>
      <c r="K19" s="41"/>
      <c r="L19" s="42"/>
      <c r="S19" s="39"/>
      <c r="T19" s="10"/>
    </row>
    <row r="20" spans="1:20" s="6" customFormat="1" x14ac:dyDescent="0.2">
      <c r="A20" s="5"/>
      <c r="B20" s="5"/>
      <c r="C20" s="5"/>
      <c r="D20" s="5"/>
      <c r="E20" s="5"/>
      <c r="F20" s="5"/>
      <c r="G20" s="5"/>
      <c r="H20" s="5"/>
      <c r="I20" s="5"/>
      <c r="J20" s="10"/>
      <c r="K20" s="41"/>
      <c r="L20" s="42"/>
      <c r="S20" s="39"/>
      <c r="T20" s="10"/>
    </row>
    <row r="21" spans="1:20" s="6" customFormat="1" x14ac:dyDescent="0.2">
      <c r="A21" s="5"/>
      <c r="B21" s="5"/>
      <c r="C21" s="5"/>
      <c r="D21" s="5"/>
      <c r="E21" s="5"/>
      <c r="F21" s="5"/>
      <c r="G21" s="5"/>
      <c r="H21" s="5"/>
      <c r="I21" s="5"/>
      <c r="J21" s="10"/>
      <c r="K21" s="41"/>
      <c r="L21" s="42"/>
      <c r="S21" s="39"/>
      <c r="T21" s="10"/>
    </row>
    <row r="22" spans="1:20" s="6" customFormat="1" x14ac:dyDescent="0.2">
      <c r="A22" s="5"/>
      <c r="B22" s="5"/>
      <c r="C22" s="5"/>
      <c r="D22" s="5"/>
      <c r="E22" s="5"/>
      <c r="F22" s="5"/>
      <c r="G22" s="5"/>
      <c r="H22" s="5"/>
      <c r="I22" s="5"/>
      <c r="J22" s="10"/>
      <c r="K22" s="41"/>
      <c r="L22" s="42"/>
      <c r="S22" s="39"/>
      <c r="T22" s="10"/>
    </row>
    <row r="23" spans="1:20" s="6" customFormat="1" x14ac:dyDescent="0.2">
      <c r="A23" s="5"/>
      <c r="B23" s="5"/>
      <c r="C23" s="5"/>
      <c r="D23" s="5"/>
      <c r="E23" s="5"/>
      <c r="F23" s="5"/>
      <c r="G23" s="5"/>
      <c r="H23" s="5"/>
      <c r="I23" s="5"/>
      <c r="J23" s="10"/>
      <c r="K23" s="41"/>
      <c r="L23" s="42"/>
      <c r="S23" s="39"/>
      <c r="T23" s="10"/>
    </row>
    <row r="24" spans="1:20" s="6" customFormat="1" x14ac:dyDescent="0.2">
      <c r="A24" s="5"/>
      <c r="B24" s="5"/>
      <c r="C24" s="5"/>
      <c r="D24" s="5"/>
      <c r="E24" s="5"/>
      <c r="F24" s="5"/>
      <c r="G24" s="5"/>
      <c r="H24" s="5"/>
      <c r="I24" s="5"/>
      <c r="J24" s="10"/>
      <c r="K24" s="41"/>
      <c r="L24" s="42"/>
      <c r="S24" s="39"/>
      <c r="T24" s="10"/>
    </row>
    <row r="25" spans="1:20" s="6" customFormat="1" x14ac:dyDescent="0.2">
      <c r="A25" s="5"/>
      <c r="B25" s="5"/>
      <c r="C25" s="5"/>
      <c r="D25" s="5"/>
      <c r="E25" s="5"/>
      <c r="F25" s="5"/>
      <c r="G25" s="5"/>
      <c r="H25" s="5"/>
      <c r="I25" s="5"/>
      <c r="J25" s="10"/>
      <c r="K25" s="41"/>
      <c r="L25" s="42"/>
      <c r="S25" s="39"/>
      <c r="T25" s="10"/>
    </row>
    <row r="26" spans="1:20" s="6" customFormat="1" x14ac:dyDescent="0.2">
      <c r="A26" s="5"/>
      <c r="B26" s="5"/>
      <c r="C26" s="5"/>
      <c r="D26" s="5"/>
      <c r="E26" s="5"/>
      <c r="F26" s="5"/>
      <c r="G26" s="5"/>
      <c r="H26" s="5"/>
      <c r="I26" s="5"/>
      <c r="J26" s="10"/>
      <c r="K26" s="41"/>
      <c r="L26" s="42"/>
      <c r="S26" s="39"/>
      <c r="T26" s="10"/>
    </row>
    <row r="27" spans="1:20" s="6" customFormat="1" x14ac:dyDescent="0.2">
      <c r="A27" s="5"/>
      <c r="B27" s="5"/>
      <c r="C27" s="5"/>
      <c r="D27" s="5"/>
      <c r="E27" s="5"/>
      <c r="F27" s="5"/>
      <c r="G27" s="5"/>
      <c r="H27" s="5"/>
      <c r="I27" s="5"/>
      <c r="J27" s="10"/>
      <c r="K27" s="41"/>
      <c r="L27" s="42"/>
      <c r="S27" s="39"/>
      <c r="T27" s="10"/>
    </row>
    <row r="28" spans="1:20" s="6" customFormat="1" x14ac:dyDescent="0.2">
      <c r="A28" s="5"/>
      <c r="B28" s="5"/>
      <c r="C28" s="5"/>
      <c r="D28" s="5"/>
      <c r="E28" s="5"/>
      <c r="F28" s="5"/>
      <c r="G28" s="5"/>
      <c r="H28" s="5"/>
      <c r="I28" s="5"/>
      <c r="J28" s="10"/>
      <c r="K28" s="41"/>
      <c r="L28" s="42"/>
      <c r="S28" s="39"/>
      <c r="T28" s="10"/>
    </row>
    <row r="29" spans="1:20" s="6" customFormat="1" x14ac:dyDescent="0.2">
      <c r="A29" s="5"/>
      <c r="B29" s="5"/>
      <c r="C29" s="5"/>
      <c r="D29" s="5"/>
      <c r="E29" s="5"/>
      <c r="F29" s="5"/>
      <c r="G29" s="5"/>
      <c r="H29" s="5"/>
      <c r="I29" s="5"/>
      <c r="J29" s="10"/>
      <c r="K29" s="41"/>
      <c r="L29" s="42"/>
      <c r="S29" s="39"/>
      <c r="T29" s="10"/>
    </row>
    <row r="30" spans="1:20" s="6" customFormat="1" x14ac:dyDescent="0.2">
      <c r="A30" s="5"/>
      <c r="B30" s="5"/>
      <c r="C30" s="5"/>
      <c r="D30" s="5"/>
      <c r="E30" s="5"/>
      <c r="F30" s="5"/>
      <c r="G30" s="5"/>
      <c r="H30" s="5"/>
      <c r="I30" s="5"/>
      <c r="J30" s="10"/>
      <c r="K30" s="41"/>
      <c r="L30" s="42"/>
      <c r="S30" s="39"/>
      <c r="T30" s="10"/>
    </row>
    <row r="31" spans="1:20" s="6" customFormat="1" x14ac:dyDescent="0.2">
      <c r="A31" s="5"/>
      <c r="B31" s="5"/>
      <c r="C31" s="5"/>
      <c r="D31" s="5"/>
      <c r="E31" s="5"/>
      <c r="F31" s="5"/>
      <c r="G31" s="5"/>
      <c r="H31" s="5"/>
      <c r="I31" s="5"/>
      <c r="J31" s="10"/>
      <c r="K31" s="41"/>
      <c r="L31" s="42"/>
      <c r="S31" s="39"/>
      <c r="T31" s="10"/>
    </row>
    <row r="32" spans="1:20" s="6" customFormat="1" x14ac:dyDescent="0.2">
      <c r="A32" s="5"/>
      <c r="B32" s="5"/>
      <c r="C32" s="5"/>
      <c r="D32" s="5"/>
      <c r="E32" s="5"/>
      <c r="F32" s="5"/>
      <c r="G32" s="5"/>
      <c r="H32" s="5"/>
      <c r="I32" s="5"/>
      <c r="J32" s="10"/>
      <c r="K32" s="41"/>
      <c r="L32" s="42"/>
      <c r="S32" s="39"/>
      <c r="T32" s="10"/>
    </row>
    <row r="33" spans="1:20" s="6" customFormat="1" x14ac:dyDescent="0.2">
      <c r="A33" s="5"/>
      <c r="B33" s="5"/>
      <c r="C33" s="5"/>
      <c r="D33" s="5"/>
      <c r="E33" s="5"/>
      <c r="F33" s="5"/>
      <c r="G33" s="5"/>
      <c r="H33" s="5"/>
      <c r="I33" s="5"/>
      <c r="J33" s="10"/>
      <c r="K33" s="41"/>
      <c r="L33" s="42"/>
      <c r="S33" s="39"/>
      <c r="T33" s="10"/>
    </row>
    <row r="34" spans="1:20" s="6" customFormat="1" x14ac:dyDescent="0.2">
      <c r="A34" s="5"/>
      <c r="B34" s="5"/>
      <c r="C34" s="5"/>
      <c r="D34" s="5"/>
      <c r="E34" s="5"/>
      <c r="F34" s="5"/>
      <c r="G34" s="5"/>
      <c r="H34" s="5"/>
      <c r="I34" s="5"/>
      <c r="J34" s="10"/>
      <c r="K34" s="41"/>
      <c r="L34" s="42"/>
      <c r="S34" s="39"/>
      <c r="T34" s="10"/>
    </row>
    <row r="35" spans="1:20" s="6" customFormat="1" x14ac:dyDescent="0.2">
      <c r="A35" s="5"/>
      <c r="B35" s="5"/>
      <c r="C35" s="5"/>
      <c r="D35" s="5"/>
      <c r="E35" s="5"/>
      <c r="F35" s="5"/>
      <c r="G35" s="5"/>
      <c r="H35" s="5"/>
      <c r="I35" s="5"/>
      <c r="J35" s="10"/>
      <c r="K35" s="41"/>
      <c r="L35" s="42"/>
      <c r="S35" s="39"/>
      <c r="T35" s="10"/>
    </row>
    <row r="36" spans="1:20" s="6" customFormat="1" x14ac:dyDescent="0.2">
      <c r="A36" s="5"/>
      <c r="B36" s="5"/>
      <c r="C36" s="5"/>
      <c r="D36" s="5"/>
      <c r="E36" s="5"/>
      <c r="F36" s="5"/>
      <c r="G36" s="5"/>
      <c r="H36" s="5"/>
      <c r="I36" s="5"/>
      <c r="J36" s="10"/>
      <c r="K36" s="41"/>
      <c r="L36" s="42"/>
      <c r="S36" s="39"/>
      <c r="T36" s="10"/>
    </row>
    <row r="37" spans="1:20" s="6" customFormat="1" x14ac:dyDescent="0.2">
      <c r="A37" s="5"/>
      <c r="B37" s="5"/>
      <c r="C37" s="5"/>
      <c r="D37" s="5"/>
      <c r="E37" s="5"/>
      <c r="F37" s="5"/>
      <c r="G37" s="5"/>
      <c r="H37" s="5"/>
      <c r="I37" s="5"/>
      <c r="J37" s="10"/>
      <c r="K37" s="5"/>
      <c r="L37" s="42"/>
      <c r="S37" s="39"/>
      <c r="T37" s="10"/>
    </row>
    <row r="38" spans="1:20" s="6" customFormat="1" x14ac:dyDescent="0.2">
      <c r="A38" s="5"/>
      <c r="B38" s="5"/>
      <c r="C38" s="5"/>
      <c r="D38" s="5"/>
      <c r="E38" s="5"/>
      <c r="F38" s="5"/>
      <c r="G38" s="5"/>
      <c r="H38" s="5"/>
      <c r="I38" s="5"/>
      <c r="J38" s="10"/>
      <c r="K38" s="5"/>
      <c r="L38" s="42"/>
      <c r="S38" s="39"/>
      <c r="T38" s="10"/>
    </row>
    <row r="39" spans="1:20" s="6" customFormat="1" x14ac:dyDescent="0.2">
      <c r="A39" s="5"/>
      <c r="B39" s="5"/>
      <c r="C39" s="5"/>
      <c r="D39" s="5"/>
      <c r="E39" s="5"/>
      <c r="F39" s="5"/>
      <c r="G39" s="5"/>
      <c r="H39" s="5"/>
      <c r="I39" s="5"/>
      <c r="J39" s="10"/>
      <c r="K39" s="5"/>
      <c r="L39" s="42"/>
      <c r="S39" s="39"/>
      <c r="T39" s="10"/>
    </row>
    <row r="40" spans="1:20" s="6" customFormat="1" x14ac:dyDescent="0.2">
      <c r="A40" s="5"/>
      <c r="B40" s="5"/>
      <c r="C40" s="5"/>
      <c r="D40" s="5"/>
      <c r="E40" s="5"/>
      <c r="F40" s="5"/>
      <c r="G40" s="5"/>
      <c r="H40" s="5"/>
      <c r="I40" s="5"/>
      <c r="J40" s="10"/>
      <c r="K40" s="5"/>
      <c r="L40" s="42"/>
      <c r="S40" s="39"/>
      <c r="T40" s="10"/>
    </row>
    <row r="41" spans="1:20" s="6" customFormat="1" x14ac:dyDescent="0.2">
      <c r="A41" s="5"/>
      <c r="B41" s="5"/>
      <c r="C41" s="5"/>
      <c r="D41" s="5"/>
      <c r="E41" s="5"/>
      <c r="F41" s="5"/>
      <c r="G41" s="5"/>
      <c r="H41" s="5"/>
      <c r="I41" s="5"/>
      <c r="J41" s="10"/>
      <c r="K41" s="5"/>
      <c r="L41" s="42"/>
      <c r="S41" s="39"/>
      <c r="T41" s="10"/>
    </row>
    <row r="42" spans="1:20" s="6" customFormat="1" x14ac:dyDescent="0.2">
      <c r="A42" s="5"/>
      <c r="B42" s="5"/>
      <c r="C42" s="5"/>
      <c r="D42" s="5"/>
      <c r="E42" s="5"/>
      <c r="F42" s="5"/>
      <c r="G42" s="5"/>
      <c r="H42" s="5"/>
      <c r="I42" s="5"/>
      <c r="J42" s="10"/>
      <c r="K42" s="5"/>
      <c r="L42" s="42"/>
      <c r="S42" s="39"/>
      <c r="T42" s="10"/>
    </row>
    <row r="43" spans="1:20" s="6" customFormat="1" x14ac:dyDescent="0.2">
      <c r="A43" s="5"/>
      <c r="B43" s="5"/>
      <c r="C43" s="5"/>
      <c r="D43" s="5"/>
      <c r="E43" s="5"/>
      <c r="F43" s="5"/>
      <c r="G43" s="5"/>
      <c r="H43" s="5"/>
      <c r="I43" s="5"/>
      <c r="J43" s="10"/>
      <c r="K43" s="5"/>
      <c r="L43" s="42"/>
      <c r="S43" s="39"/>
      <c r="T43" s="10"/>
    </row>
    <row r="44" spans="1:20" s="6" customFormat="1" x14ac:dyDescent="0.2">
      <c r="A44" s="5"/>
      <c r="B44" s="5"/>
      <c r="C44" s="5"/>
      <c r="D44" s="5"/>
      <c r="E44" s="5"/>
      <c r="F44" s="5"/>
      <c r="G44" s="5"/>
      <c r="H44" s="5"/>
      <c r="I44" s="5"/>
      <c r="J44" s="10"/>
      <c r="K44" s="5"/>
      <c r="L44" s="42"/>
      <c r="S44" s="39"/>
      <c r="T44" s="10"/>
    </row>
    <row r="45" spans="1:20" s="6" customFormat="1" x14ac:dyDescent="0.2">
      <c r="A45" s="5"/>
      <c r="B45" s="5"/>
      <c r="C45" s="5"/>
      <c r="D45" s="5"/>
      <c r="E45" s="5"/>
      <c r="F45" s="5"/>
      <c r="G45" s="5"/>
      <c r="H45" s="5"/>
      <c r="I45" s="5"/>
      <c r="J45" s="10"/>
      <c r="K45" s="5"/>
      <c r="L45" s="42"/>
      <c r="S45" s="39"/>
      <c r="T45" s="10"/>
    </row>
    <row r="46" spans="1:20" s="6" customFormat="1" x14ac:dyDescent="0.2">
      <c r="A46" s="5"/>
      <c r="B46" s="5"/>
      <c r="C46" s="5"/>
      <c r="D46" s="5"/>
      <c r="E46" s="5"/>
      <c r="F46" s="5"/>
      <c r="G46" s="5"/>
      <c r="H46" s="5"/>
      <c r="I46" s="5"/>
      <c r="J46" s="10"/>
      <c r="K46" s="5"/>
      <c r="L46" s="42"/>
      <c r="S46" s="39"/>
      <c r="T46" s="10"/>
    </row>
    <row r="47" spans="1:20" s="6" customFormat="1" x14ac:dyDescent="0.2">
      <c r="A47" s="5"/>
      <c r="B47" s="5"/>
      <c r="C47" s="5"/>
      <c r="D47" s="5"/>
      <c r="E47" s="5"/>
      <c r="F47" s="5"/>
      <c r="G47" s="5"/>
      <c r="H47" s="5"/>
      <c r="I47" s="5"/>
      <c r="J47" s="10"/>
      <c r="K47" s="5"/>
      <c r="L47" s="42"/>
      <c r="S47" s="39"/>
      <c r="T47" s="10"/>
    </row>
    <row r="48" spans="1:20" s="6" customFormat="1" x14ac:dyDescent="0.2">
      <c r="A48" s="10"/>
      <c r="B48" s="10"/>
      <c r="C48" s="10"/>
      <c r="D48" s="10"/>
      <c r="E48" s="10"/>
      <c r="F48" s="10"/>
      <c r="G48" s="10"/>
      <c r="H48" s="10"/>
      <c r="I48" s="10"/>
      <c r="J48" s="10"/>
      <c r="K48" s="5"/>
      <c r="L48" s="42"/>
      <c r="S48" s="39"/>
      <c r="T48" s="10"/>
    </row>
    <row r="49" spans="1:20" s="6" customFormat="1" x14ac:dyDescent="0.2">
      <c r="A49" s="10"/>
      <c r="B49" s="10"/>
      <c r="C49" s="10"/>
      <c r="D49" s="10"/>
      <c r="E49" s="10"/>
      <c r="F49" s="10"/>
      <c r="G49" s="10"/>
      <c r="H49" s="10"/>
      <c r="I49" s="10"/>
      <c r="J49" s="10"/>
      <c r="K49" s="5"/>
      <c r="L49" s="42"/>
      <c r="S49" s="39"/>
      <c r="T49" s="10"/>
    </row>
    <row r="50" spans="1:20" s="6" customFormat="1" x14ac:dyDescent="0.2">
      <c r="A50" s="10"/>
      <c r="B50" s="10"/>
      <c r="C50" s="10"/>
      <c r="D50" s="10"/>
      <c r="E50" s="10"/>
      <c r="F50" s="10"/>
      <c r="G50" s="10"/>
      <c r="H50" s="10"/>
      <c r="I50" s="10"/>
      <c r="J50" s="10"/>
      <c r="K50" s="5"/>
      <c r="L50" s="42"/>
      <c r="S50" s="39"/>
      <c r="T50" s="10"/>
    </row>
    <row r="51" spans="1:20" s="6" customFormat="1" x14ac:dyDescent="0.2">
      <c r="A51" s="10"/>
      <c r="B51" s="10"/>
      <c r="C51" s="10"/>
      <c r="D51" s="10"/>
      <c r="E51" s="10"/>
      <c r="F51" s="10"/>
      <c r="G51" s="10"/>
      <c r="H51" s="10"/>
      <c r="I51" s="10"/>
      <c r="J51" s="10"/>
      <c r="K51" s="5"/>
      <c r="L51" s="42"/>
      <c r="S51" s="39"/>
      <c r="T51" s="10"/>
    </row>
    <row r="52" spans="1:20" s="6" customFormat="1" x14ac:dyDescent="0.2">
      <c r="A52" s="10"/>
      <c r="B52" s="10"/>
      <c r="C52" s="10"/>
      <c r="D52" s="10"/>
      <c r="E52" s="10"/>
      <c r="F52" s="10"/>
      <c r="G52" s="10"/>
      <c r="H52" s="10"/>
      <c r="I52" s="10"/>
      <c r="J52" s="10"/>
      <c r="K52" s="5"/>
      <c r="L52" s="42"/>
      <c r="S52" s="39"/>
      <c r="T52" s="10"/>
    </row>
    <row r="53" spans="1:20" s="6" customFormat="1" x14ac:dyDescent="0.2">
      <c r="A53" s="10"/>
      <c r="B53" s="10"/>
      <c r="C53" s="10"/>
      <c r="D53" s="10"/>
      <c r="E53" s="10"/>
      <c r="F53" s="10"/>
      <c r="G53" s="10"/>
      <c r="H53" s="10"/>
      <c r="I53" s="10"/>
      <c r="J53" s="10"/>
      <c r="K53" s="5"/>
      <c r="L53" s="42"/>
      <c r="S53" s="39"/>
      <c r="T53" s="10"/>
    </row>
    <row r="54" spans="1:20" s="6" customFormat="1" x14ac:dyDescent="0.2">
      <c r="A54" s="10"/>
      <c r="B54" s="10"/>
      <c r="C54" s="10"/>
      <c r="D54" s="10"/>
      <c r="E54" s="10"/>
      <c r="F54" s="10"/>
      <c r="G54" s="10"/>
      <c r="H54" s="10"/>
      <c r="I54" s="10"/>
      <c r="J54" s="10"/>
      <c r="K54" s="5"/>
      <c r="L54" s="42"/>
      <c r="S54" s="39"/>
      <c r="T54" s="10"/>
    </row>
    <row r="55" spans="1:20" s="6" customFormat="1" x14ac:dyDescent="0.2">
      <c r="A55" s="10"/>
      <c r="B55" s="10"/>
      <c r="C55" s="10"/>
      <c r="D55" s="10"/>
      <c r="E55" s="10"/>
      <c r="F55" s="10"/>
      <c r="G55" s="10"/>
      <c r="H55" s="10"/>
      <c r="I55" s="10"/>
      <c r="J55" s="10"/>
      <c r="K55" s="5"/>
      <c r="L55" s="42"/>
      <c r="S55" s="39"/>
      <c r="T55" s="10"/>
    </row>
    <row r="56" spans="1:20" s="6" customFormat="1" x14ac:dyDescent="0.2">
      <c r="A56" s="10"/>
      <c r="B56" s="10"/>
      <c r="C56" s="10"/>
      <c r="D56" s="10"/>
      <c r="E56" s="10"/>
      <c r="F56" s="10"/>
      <c r="G56" s="10"/>
      <c r="H56" s="10"/>
      <c r="I56" s="10"/>
      <c r="J56" s="10"/>
      <c r="K56" s="5"/>
      <c r="L56" s="42"/>
      <c r="S56" s="39"/>
      <c r="T56" s="10"/>
    </row>
    <row r="57" spans="1:20" s="6" customFormat="1" x14ac:dyDescent="0.2">
      <c r="A57" s="10"/>
      <c r="B57" s="10"/>
      <c r="C57" s="10"/>
      <c r="D57" s="10"/>
      <c r="E57" s="10"/>
      <c r="F57" s="10"/>
      <c r="G57" s="10"/>
      <c r="H57" s="10"/>
      <c r="I57" s="10"/>
      <c r="J57" s="10"/>
      <c r="K57" s="5"/>
      <c r="L57" s="42"/>
      <c r="S57" s="39"/>
      <c r="T57" s="10"/>
    </row>
    <row r="58" spans="1:20" s="6" customFormat="1" x14ac:dyDescent="0.2">
      <c r="A58" s="10"/>
      <c r="B58" s="10"/>
      <c r="C58" s="10"/>
      <c r="D58" s="10"/>
      <c r="E58" s="10"/>
      <c r="F58" s="10"/>
      <c r="G58" s="10"/>
      <c r="H58" s="10"/>
      <c r="I58" s="10"/>
      <c r="J58" s="10"/>
      <c r="K58" s="5"/>
      <c r="L58" s="42"/>
      <c r="S58" s="39"/>
      <c r="T58" s="10"/>
    </row>
    <row r="59" spans="1:20" s="6" customFormat="1" x14ac:dyDescent="0.2">
      <c r="A59" s="10"/>
      <c r="B59" s="10"/>
      <c r="C59" s="10"/>
      <c r="D59" s="10"/>
      <c r="E59" s="10"/>
      <c r="F59" s="10"/>
      <c r="G59" s="10"/>
      <c r="H59" s="10"/>
      <c r="I59" s="10"/>
      <c r="J59" s="10"/>
      <c r="K59" s="5"/>
      <c r="L59" s="42"/>
      <c r="S59" s="39"/>
      <c r="T59" s="10"/>
    </row>
    <row r="60" spans="1:20" s="6" customFormat="1" x14ac:dyDescent="0.2">
      <c r="A60" s="10"/>
      <c r="B60" s="10"/>
      <c r="C60" s="10"/>
      <c r="D60" s="10"/>
      <c r="E60" s="10"/>
      <c r="F60" s="10"/>
      <c r="G60" s="10"/>
      <c r="H60" s="10"/>
      <c r="I60" s="10"/>
      <c r="J60" s="10"/>
      <c r="K60" s="5"/>
      <c r="L60" s="42"/>
      <c r="S60" s="39"/>
      <c r="T60" s="10"/>
    </row>
    <row r="61" spans="1:20" s="6" customFormat="1" x14ac:dyDescent="0.2">
      <c r="A61" s="10"/>
      <c r="B61" s="10"/>
      <c r="C61" s="10"/>
      <c r="D61" s="10"/>
      <c r="E61" s="10"/>
      <c r="F61" s="10"/>
      <c r="G61" s="10"/>
      <c r="H61" s="10"/>
      <c r="I61" s="10"/>
      <c r="J61" s="10"/>
      <c r="K61" s="5"/>
      <c r="L61" s="42"/>
      <c r="S61" s="39"/>
      <c r="T61" s="10"/>
    </row>
    <row r="62" spans="1:20" s="6" customFormat="1" x14ac:dyDescent="0.2">
      <c r="A62" s="10"/>
      <c r="B62" s="10"/>
      <c r="C62" s="10"/>
      <c r="D62" s="10"/>
      <c r="E62" s="10"/>
      <c r="F62" s="10"/>
      <c r="G62" s="10"/>
      <c r="H62" s="10"/>
      <c r="I62" s="10"/>
      <c r="J62" s="10"/>
      <c r="K62" s="5"/>
      <c r="L62" s="42"/>
      <c r="S62" s="39"/>
      <c r="T62" s="10"/>
    </row>
    <row r="63" spans="1:20" s="6" customFormat="1" x14ac:dyDescent="0.2">
      <c r="A63" s="10"/>
      <c r="B63" s="10"/>
      <c r="C63" s="10"/>
      <c r="D63" s="10"/>
      <c r="E63" s="10"/>
      <c r="F63" s="10"/>
      <c r="G63" s="10"/>
      <c r="H63" s="10"/>
      <c r="I63" s="10"/>
      <c r="J63" s="10"/>
      <c r="K63" s="5"/>
      <c r="L63" s="42"/>
      <c r="S63" s="39"/>
      <c r="T63" s="10"/>
    </row>
    <row r="64" spans="1:20" s="6" customFormat="1" x14ac:dyDescent="0.2">
      <c r="A64" s="10"/>
      <c r="B64" s="10"/>
      <c r="C64" s="10"/>
      <c r="D64" s="10"/>
      <c r="E64" s="10"/>
      <c r="F64" s="10"/>
      <c r="G64" s="10"/>
      <c r="H64" s="10"/>
      <c r="I64" s="10"/>
      <c r="J64" s="10"/>
      <c r="K64" s="5"/>
      <c r="L64" s="42"/>
      <c r="S64" s="39"/>
      <c r="T64" s="10"/>
    </row>
    <row r="65" spans="1:20" s="6" customFormat="1" x14ac:dyDescent="0.2">
      <c r="A65" s="10"/>
      <c r="B65" s="10"/>
      <c r="C65" s="10"/>
      <c r="D65" s="10"/>
      <c r="E65" s="10"/>
      <c r="F65" s="10"/>
      <c r="G65" s="10"/>
      <c r="H65" s="10"/>
      <c r="I65" s="10"/>
      <c r="J65" s="10"/>
      <c r="K65" s="5"/>
      <c r="L65" s="42"/>
      <c r="S65" s="39"/>
      <c r="T65" s="10"/>
    </row>
    <row r="66" spans="1:20" s="6" customFormat="1" x14ac:dyDescent="0.2">
      <c r="A66" s="10"/>
      <c r="B66" s="10"/>
      <c r="C66" s="10"/>
      <c r="D66" s="10"/>
      <c r="E66" s="10"/>
      <c r="F66" s="10"/>
      <c r="G66" s="10"/>
      <c r="H66" s="10"/>
      <c r="I66" s="10"/>
      <c r="J66" s="10"/>
      <c r="K66" s="5"/>
      <c r="L66" s="42"/>
      <c r="S66" s="39"/>
      <c r="T66" s="10"/>
    </row>
    <row r="67" spans="1:20" s="6" customFormat="1" x14ac:dyDescent="0.2">
      <c r="A67" s="10"/>
      <c r="B67" s="10"/>
      <c r="C67" s="10"/>
      <c r="D67" s="10"/>
      <c r="E67" s="10"/>
      <c r="F67" s="10"/>
      <c r="G67" s="10"/>
      <c r="H67" s="10"/>
      <c r="I67" s="10"/>
      <c r="J67" s="10"/>
      <c r="K67" s="5"/>
      <c r="L67" s="42"/>
      <c r="S67" s="39"/>
      <c r="T67" s="10"/>
    </row>
    <row r="68" spans="1:20" s="6" customFormat="1" x14ac:dyDescent="0.2">
      <c r="A68" s="10"/>
      <c r="B68" s="10"/>
      <c r="C68" s="10"/>
      <c r="D68" s="10"/>
      <c r="E68" s="10"/>
      <c r="F68" s="10"/>
      <c r="G68" s="10"/>
      <c r="H68" s="10"/>
      <c r="I68" s="10"/>
      <c r="J68" s="10"/>
      <c r="K68" s="5"/>
      <c r="L68" s="42"/>
      <c r="S68" s="39"/>
      <c r="T68" s="10"/>
    </row>
    <row r="69" spans="1:20" s="6" customFormat="1" x14ac:dyDescent="0.2">
      <c r="A69" s="10"/>
      <c r="B69" s="10"/>
      <c r="C69" s="10"/>
      <c r="D69" s="10"/>
      <c r="E69" s="10"/>
      <c r="F69" s="10"/>
      <c r="G69" s="10"/>
      <c r="H69" s="10"/>
      <c r="I69" s="10"/>
      <c r="J69" s="10"/>
      <c r="K69" s="5"/>
      <c r="L69" s="42"/>
      <c r="S69" s="39"/>
      <c r="T69" s="10"/>
    </row>
    <row r="70" spans="1:20" s="6" customFormat="1" x14ac:dyDescent="0.2">
      <c r="A70" s="10"/>
      <c r="B70" s="10"/>
      <c r="C70" s="10"/>
      <c r="D70" s="10"/>
      <c r="E70" s="10"/>
      <c r="F70" s="10"/>
      <c r="G70" s="10"/>
      <c r="H70" s="10"/>
      <c r="I70" s="10"/>
      <c r="J70" s="10"/>
      <c r="K70" s="5"/>
      <c r="L70" s="42"/>
      <c r="S70" s="39"/>
      <c r="T70" s="10"/>
    </row>
    <row r="71" spans="1:20" s="6" customFormat="1" x14ac:dyDescent="0.2">
      <c r="A71" s="10"/>
      <c r="B71" s="10"/>
      <c r="C71" s="10"/>
      <c r="D71" s="10"/>
      <c r="E71" s="10"/>
      <c r="F71" s="10"/>
      <c r="G71" s="10"/>
      <c r="H71" s="10"/>
      <c r="I71" s="10"/>
      <c r="J71" s="10"/>
      <c r="K71" s="5"/>
      <c r="L71" s="42"/>
      <c r="S71" s="39"/>
      <c r="T71" s="10"/>
    </row>
    <row r="72" spans="1:20" s="6" customFormat="1" x14ac:dyDescent="0.2">
      <c r="A72" s="10"/>
      <c r="B72" s="10"/>
      <c r="C72" s="10"/>
      <c r="D72" s="10"/>
      <c r="E72" s="10"/>
      <c r="F72" s="10"/>
      <c r="G72" s="10"/>
      <c r="H72" s="10"/>
      <c r="I72" s="10"/>
      <c r="J72" s="10"/>
      <c r="K72" s="5"/>
      <c r="L72" s="42"/>
      <c r="S72" s="39"/>
      <c r="T72" s="10"/>
    </row>
    <row r="73" spans="1:20" s="6" customFormat="1" x14ac:dyDescent="0.2">
      <c r="A73" s="10"/>
      <c r="B73" s="10"/>
      <c r="C73" s="10"/>
      <c r="D73" s="10"/>
      <c r="E73" s="10"/>
      <c r="F73" s="10"/>
      <c r="G73" s="10"/>
      <c r="H73" s="10"/>
      <c r="I73" s="10"/>
      <c r="J73" s="10"/>
      <c r="K73" s="5"/>
      <c r="L73" s="42"/>
      <c r="S73" s="39"/>
      <c r="T73" s="10"/>
    </row>
    <row r="74" spans="1:20" s="6" customFormat="1" x14ac:dyDescent="0.2">
      <c r="A74" s="10"/>
      <c r="B74" s="10"/>
      <c r="C74" s="10"/>
      <c r="D74" s="10"/>
      <c r="E74" s="10"/>
      <c r="F74" s="10"/>
      <c r="G74" s="10"/>
      <c r="H74" s="10"/>
      <c r="I74" s="10"/>
      <c r="J74" s="10"/>
      <c r="K74" s="5"/>
      <c r="L74" s="42"/>
      <c r="S74" s="39"/>
      <c r="T74" s="10"/>
    </row>
    <row r="75" spans="1:20" s="6" customFormat="1" x14ac:dyDescent="0.2">
      <c r="A75" s="10"/>
      <c r="B75" s="10"/>
      <c r="C75" s="10"/>
      <c r="D75" s="10"/>
      <c r="E75" s="10"/>
      <c r="F75" s="10"/>
      <c r="G75" s="10"/>
      <c r="H75" s="10"/>
      <c r="I75" s="10"/>
      <c r="J75" s="10"/>
      <c r="K75" s="5"/>
      <c r="L75" s="42"/>
      <c r="S75" s="39"/>
      <c r="T75" s="10"/>
    </row>
    <row r="76" spans="1:20" s="6" customFormat="1" x14ac:dyDescent="0.2">
      <c r="A76" s="10"/>
      <c r="B76" s="10"/>
      <c r="C76" s="10"/>
      <c r="D76" s="10"/>
      <c r="E76" s="10"/>
      <c r="F76" s="10"/>
      <c r="G76" s="10"/>
      <c r="H76" s="10"/>
      <c r="I76" s="10"/>
      <c r="J76" s="10"/>
      <c r="K76" s="5"/>
      <c r="L76" s="42"/>
      <c r="S76" s="39"/>
      <c r="T76" s="10"/>
    </row>
    <row r="77" spans="1:20" s="6" customFormat="1" x14ac:dyDescent="0.2">
      <c r="A77" s="10"/>
      <c r="B77" s="10"/>
      <c r="C77" s="10"/>
      <c r="D77" s="10"/>
      <c r="E77" s="10"/>
      <c r="F77" s="10"/>
      <c r="G77" s="10"/>
      <c r="H77" s="10"/>
      <c r="I77" s="10"/>
      <c r="J77" s="10"/>
      <c r="K77" s="5"/>
      <c r="L77" s="42"/>
      <c r="S77" s="39"/>
      <c r="T77" s="10"/>
    </row>
    <row r="78" spans="1:20" s="6" customFormat="1" x14ac:dyDescent="0.2">
      <c r="A78" s="10"/>
      <c r="B78" s="10"/>
      <c r="C78" s="10"/>
      <c r="D78" s="10"/>
      <c r="E78" s="10"/>
      <c r="F78" s="10"/>
      <c r="G78" s="10"/>
      <c r="H78" s="10"/>
      <c r="I78" s="10"/>
      <c r="J78" s="10"/>
      <c r="K78" s="5"/>
      <c r="L78" s="42"/>
      <c r="S78" s="39"/>
      <c r="T78" s="10"/>
    </row>
    <row r="79" spans="1:20" s="6" customFormat="1" x14ac:dyDescent="0.2">
      <c r="A79" s="10"/>
      <c r="B79" s="10"/>
      <c r="C79" s="10"/>
      <c r="D79" s="10"/>
      <c r="E79" s="10"/>
      <c r="F79" s="10"/>
      <c r="G79" s="10"/>
      <c r="H79" s="10"/>
      <c r="I79" s="10"/>
      <c r="J79" s="10"/>
      <c r="K79" s="5"/>
      <c r="L79" s="42"/>
      <c r="S79" s="39"/>
      <c r="T79" s="10"/>
    </row>
    <row r="80" spans="1:20" s="6" customFormat="1" x14ac:dyDescent="0.2">
      <c r="A80" s="10"/>
      <c r="B80" s="10"/>
      <c r="C80" s="10"/>
      <c r="D80" s="10"/>
      <c r="E80" s="10"/>
      <c r="F80" s="10"/>
      <c r="G80" s="10"/>
      <c r="H80" s="10"/>
      <c r="I80" s="10"/>
      <c r="J80" s="10"/>
      <c r="K80" s="5"/>
      <c r="L80" s="42"/>
      <c r="S80" s="39"/>
      <c r="T80" s="10"/>
    </row>
    <row r="81" spans="1:20" s="6" customFormat="1" x14ac:dyDescent="0.2">
      <c r="A81" s="10"/>
      <c r="B81" s="10"/>
      <c r="C81" s="10"/>
      <c r="D81" s="10"/>
      <c r="E81" s="10"/>
      <c r="F81" s="10"/>
      <c r="G81" s="10"/>
      <c r="H81" s="10"/>
      <c r="I81" s="10"/>
      <c r="J81" s="10"/>
      <c r="K81" s="5"/>
      <c r="L81" s="42"/>
      <c r="S81" s="39"/>
      <c r="T81" s="10"/>
    </row>
    <row r="82" spans="1:20" s="6" customFormat="1" x14ac:dyDescent="0.2">
      <c r="A82" s="10"/>
      <c r="B82" s="10"/>
      <c r="C82" s="10"/>
      <c r="D82" s="10"/>
      <c r="E82" s="10"/>
      <c r="F82" s="10"/>
      <c r="G82" s="10"/>
      <c r="H82" s="10"/>
      <c r="I82" s="10"/>
      <c r="J82" s="10"/>
      <c r="K82" s="5"/>
      <c r="L82" s="42"/>
      <c r="S82" s="39"/>
      <c r="T82" s="10"/>
    </row>
    <row r="83" spans="1:20" s="6" customFormat="1" x14ac:dyDescent="0.2">
      <c r="A83" s="10"/>
      <c r="B83" s="10"/>
      <c r="C83" s="10"/>
      <c r="D83" s="10"/>
      <c r="E83" s="10"/>
      <c r="F83" s="10"/>
      <c r="G83" s="10"/>
      <c r="H83" s="10"/>
      <c r="I83" s="10"/>
      <c r="J83" s="10"/>
      <c r="K83" s="5"/>
      <c r="L83" s="42"/>
      <c r="S83" s="39"/>
      <c r="T83" s="10"/>
    </row>
    <row r="84" spans="1:20" s="6" customFormat="1" x14ac:dyDescent="0.2">
      <c r="A84" s="10"/>
      <c r="B84" s="10"/>
      <c r="C84" s="10"/>
      <c r="D84" s="10"/>
      <c r="E84" s="10"/>
      <c r="F84" s="10"/>
      <c r="G84" s="10"/>
      <c r="H84" s="10"/>
      <c r="I84" s="10"/>
      <c r="J84" s="10"/>
      <c r="K84" s="5"/>
      <c r="L84" s="42"/>
      <c r="S84" s="39"/>
      <c r="T84" s="10"/>
    </row>
    <row r="85" spans="1:20" s="6" customFormat="1" x14ac:dyDescent="0.2">
      <c r="A85" s="10"/>
      <c r="B85" s="10"/>
      <c r="C85" s="10"/>
      <c r="D85" s="10"/>
      <c r="E85" s="10"/>
      <c r="F85" s="10"/>
      <c r="G85" s="10"/>
      <c r="H85" s="10"/>
      <c r="I85" s="10"/>
      <c r="J85" s="10"/>
      <c r="K85" s="5"/>
      <c r="L85" s="42"/>
      <c r="S85" s="39"/>
      <c r="T85" s="10"/>
    </row>
    <row r="86" spans="1:20" s="6" customFormat="1" x14ac:dyDescent="0.2">
      <c r="A86" s="10"/>
      <c r="B86" s="10"/>
      <c r="C86" s="10"/>
      <c r="D86" s="10"/>
      <c r="E86" s="10"/>
      <c r="F86" s="10"/>
      <c r="G86" s="10"/>
      <c r="H86" s="10"/>
      <c r="I86" s="10"/>
      <c r="J86" s="10"/>
      <c r="K86" s="5"/>
      <c r="L86" s="42"/>
      <c r="S86" s="39"/>
      <c r="T86" s="10"/>
    </row>
    <row r="87" spans="1:20" s="6" customFormat="1" x14ac:dyDescent="0.2">
      <c r="A87" s="10"/>
      <c r="B87" s="10"/>
      <c r="C87" s="10"/>
      <c r="D87" s="10"/>
      <c r="E87" s="10"/>
      <c r="F87" s="10"/>
      <c r="G87" s="10"/>
      <c r="H87" s="10"/>
      <c r="I87" s="10"/>
      <c r="J87" s="10"/>
      <c r="K87" s="5"/>
      <c r="L87" s="42"/>
      <c r="S87" s="39"/>
      <c r="T87" s="10"/>
    </row>
    <row r="88" spans="1:20" s="6" customFormat="1" x14ac:dyDescent="0.2">
      <c r="A88" s="10"/>
      <c r="B88" s="10"/>
      <c r="C88" s="10"/>
      <c r="D88" s="10"/>
      <c r="E88" s="10"/>
      <c r="F88" s="10"/>
      <c r="G88" s="10"/>
      <c r="H88" s="10"/>
      <c r="I88" s="10"/>
      <c r="J88" s="10"/>
      <c r="K88" s="5"/>
      <c r="L88" s="42"/>
      <c r="S88" s="39"/>
      <c r="T88" s="10"/>
    </row>
    <row r="89" spans="1:20" s="6" customFormat="1" x14ac:dyDescent="0.2">
      <c r="A89" s="10"/>
      <c r="B89" s="10"/>
      <c r="C89" s="10"/>
      <c r="D89" s="10"/>
      <c r="E89" s="10"/>
      <c r="F89" s="10"/>
      <c r="G89" s="10"/>
      <c r="H89" s="10"/>
      <c r="I89" s="10"/>
      <c r="J89" s="10"/>
      <c r="K89" s="5"/>
      <c r="L89" s="42"/>
      <c r="S89" s="39"/>
      <c r="T89" s="10"/>
    </row>
    <row r="90" spans="1:20" s="6" customFormat="1" x14ac:dyDescent="0.2">
      <c r="A90" s="10"/>
      <c r="B90" s="10"/>
      <c r="C90" s="10"/>
      <c r="D90" s="10"/>
      <c r="E90" s="10"/>
      <c r="F90" s="10"/>
      <c r="G90" s="10"/>
      <c r="H90" s="10"/>
      <c r="I90" s="10"/>
      <c r="J90" s="10"/>
      <c r="K90" s="5"/>
      <c r="L90" s="42"/>
      <c r="S90" s="39"/>
      <c r="T90" s="10"/>
    </row>
    <row r="91" spans="1:20" s="6" customFormat="1" x14ac:dyDescent="0.2">
      <c r="A91" s="10"/>
      <c r="B91" s="10"/>
      <c r="C91" s="10"/>
      <c r="D91" s="10"/>
      <c r="E91" s="10"/>
      <c r="F91" s="10"/>
      <c r="G91" s="10"/>
      <c r="H91" s="10"/>
      <c r="I91" s="10"/>
      <c r="J91" s="10"/>
      <c r="K91" s="5"/>
      <c r="L91" s="42"/>
      <c r="S91" s="39"/>
      <c r="T91" s="10"/>
    </row>
    <row r="92" spans="1:20" s="6" customFormat="1" x14ac:dyDescent="0.2">
      <c r="A92" s="10"/>
      <c r="B92" s="10"/>
      <c r="C92" s="10"/>
      <c r="D92" s="10"/>
      <c r="E92" s="10"/>
      <c r="F92" s="10"/>
      <c r="G92" s="10"/>
      <c r="H92" s="10"/>
      <c r="I92" s="10"/>
      <c r="J92" s="10"/>
      <c r="K92" s="5"/>
      <c r="L92" s="42"/>
      <c r="S92" s="39"/>
      <c r="T92" s="10"/>
    </row>
    <row r="93" spans="1:20" s="6" customFormat="1" x14ac:dyDescent="0.2">
      <c r="A93" s="10"/>
      <c r="B93" s="10"/>
      <c r="C93" s="10"/>
      <c r="D93" s="10"/>
      <c r="E93" s="10"/>
      <c r="F93" s="10"/>
      <c r="G93" s="10"/>
      <c r="H93" s="10"/>
      <c r="I93" s="10"/>
      <c r="J93" s="10"/>
      <c r="K93" s="5"/>
      <c r="L93" s="42"/>
      <c r="S93" s="39"/>
      <c r="T93" s="10"/>
    </row>
    <row r="94" spans="1:20" s="6" customFormat="1" x14ac:dyDescent="0.2">
      <c r="A94" s="10"/>
      <c r="B94" s="10"/>
      <c r="C94" s="10"/>
      <c r="D94" s="10"/>
      <c r="E94" s="10"/>
      <c r="F94" s="10"/>
      <c r="G94" s="10"/>
      <c r="H94" s="10"/>
      <c r="I94" s="10"/>
      <c r="J94" s="10"/>
      <c r="K94" s="5"/>
      <c r="L94" s="42"/>
      <c r="S94" s="39"/>
      <c r="T94" s="10"/>
    </row>
    <row r="95" spans="1:20" s="6" customFormat="1" x14ac:dyDescent="0.2">
      <c r="A95" s="10"/>
      <c r="B95" s="10"/>
      <c r="C95" s="10"/>
      <c r="D95" s="10"/>
      <c r="E95" s="10"/>
      <c r="F95" s="10"/>
      <c r="G95" s="10"/>
      <c r="H95" s="10"/>
      <c r="I95" s="10"/>
      <c r="J95" s="10"/>
      <c r="K95" s="5"/>
      <c r="L95" s="42"/>
      <c r="S95" s="39"/>
      <c r="T95" s="10"/>
    </row>
    <row r="96" spans="1:20" s="6" customFormat="1" x14ac:dyDescent="0.2">
      <c r="A96" s="10"/>
      <c r="B96" s="10"/>
      <c r="C96" s="10"/>
      <c r="D96" s="10"/>
      <c r="E96" s="10"/>
      <c r="F96" s="10"/>
      <c r="G96" s="10"/>
      <c r="H96" s="10"/>
      <c r="I96" s="10"/>
      <c r="J96" s="10"/>
      <c r="K96" s="5"/>
      <c r="L96" s="42"/>
      <c r="S96" s="39"/>
      <c r="T96" s="10"/>
    </row>
    <row r="97" spans="1:20" s="6" customFormat="1" x14ac:dyDescent="0.2">
      <c r="A97" s="10"/>
      <c r="B97" s="10"/>
      <c r="C97" s="10"/>
      <c r="D97" s="10"/>
      <c r="E97" s="10"/>
      <c r="F97" s="10"/>
      <c r="G97" s="10"/>
      <c r="H97" s="10"/>
      <c r="I97" s="10"/>
      <c r="J97" s="10"/>
      <c r="K97" s="5"/>
      <c r="L97" s="42"/>
      <c r="S97" s="39"/>
      <c r="T97" s="10"/>
    </row>
    <row r="98" spans="1:20" s="6" customFormat="1" x14ac:dyDescent="0.2">
      <c r="A98" s="10"/>
      <c r="B98" s="10"/>
      <c r="C98" s="10"/>
      <c r="D98" s="10"/>
      <c r="E98" s="10"/>
      <c r="F98" s="10"/>
      <c r="G98" s="10"/>
      <c r="H98" s="10"/>
      <c r="I98" s="10"/>
      <c r="J98" s="10"/>
      <c r="K98" s="5"/>
      <c r="L98" s="42"/>
      <c r="S98" s="39"/>
      <c r="T98" s="10"/>
    </row>
    <row r="99" spans="1:20" s="6" customFormat="1" x14ac:dyDescent="0.2">
      <c r="A99" s="10"/>
      <c r="B99" s="10"/>
      <c r="C99" s="10"/>
      <c r="D99" s="10"/>
      <c r="E99" s="10"/>
      <c r="F99" s="10"/>
      <c r="G99" s="10"/>
      <c r="H99" s="10"/>
      <c r="I99" s="10"/>
      <c r="J99" s="10"/>
      <c r="K99" s="5"/>
      <c r="L99" s="42"/>
      <c r="S99" s="39"/>
      <c r="T99" s="10"/>
    </row>
  </sheetData>
  <mergeCells count="17">
    <mergeCell ref="G6:G7"/>
    <mergeCell ref="A6:A7"/>
    <mergeCell ref="B6:B7"/>
    <mergeCell ref="C6:C7"/>
    <mergeCell ref="D6:D7"/>
    <mergeCell ref="F6:F7"/>
    <mergeCell ref="E6:E7"/>
    <mergeCell ref="N6:N7"/>
    <mergeCell ref="O6:Q6"/>
    <mergeCell ref="R6:R7"/>
    <mergeCell ref="S6:S7"/>
    <mergeCell ref="H6:H7"/>
    <mergeCell ref="I6:I7"/>
    <mergeCell ref="J6:J7"/>
    <mergeCell ref="K6:K7"/>
    <mergeCell ref="L6:L7"/>
    <mergeCell ref="M6:M7"/>
  </mergeCells>
  <printOptions horizontalCentered="1"/>
  <pageMargins left="0.78740157480314965" right="0.78740157480314965" top="0.6692913385826772" bottom="0.86614173228346458" header="0.27559055118110237" footer="0.39370078740157483"/>
  <pageSetup paperSize="9" scale="50" firstPageNumber="155" fitToHeight="4" orientation="landscape" useFirstPageNumber="1" r:id="rId1"/>
  <headerFooter alignWithMargins="0">
    <oddFooter>&amp;L&amp;"Arial,Kurzíva"Zastupitelstvo Olomouckého kraje 18-12-2017
6. - Rozpočet Olomouckého kraje 2018 - návrh rozpočtu
Příloha č. 5c) Nové opravy a investice hrazené z rozpočtu na rok 2018&amp;R&amp;"Arial,Kurzíva"&amp;12Strana &amp;P (celkem 171)</oddFooter>
  </headerFooter>
  <ignoredErrors>
    <ignoredError sqref="O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16</vt:i4>
      </vt:variant>
      <vt:variant>
        <vt:lpstr>Pojmenované oblasti</vt:lpstr>
      </vt:variant>
      <vt:variant>
        <vt:i4>30</vt:i4>
      </vt:variant>
    </vt:vector>
  </HeadingPairs>
  <TitlesOfParts>
    <vt:vector size="46" baseType="lpstr">
      <vt:lpstr>Souhrn </vt:lpstr>
      <vt:lpstr>Školství - ORJ 17</vt:lpstr>
      <vt:lpstr>Školství - ORJ 19</vt:lpstr>
      <vt:lpstr>Sociální - ORJ 17 </vt:lpstr>
      <vt:lpstr>Sociální - ORJ 19</vt:lpstr>
      <vt:lpstr>Doprava - ORJ 17 </vt:lpstr>
      <vt:lpstr>Doprava - ORJ 19</vt:lpstr>
      <vt:lpstr>Doprava - SSOK </vt:lpstr>
      <vt:lpstr>Kultura - ORJ 17 </vt:lpstr>
      <vt:lpstr>Kultura - ORJ 19</vt:lpstr>
      <vt:lpstr>Zdravotnictví - ORJ 17</vt:lpstr>
      <vt:lpstr>Zdravotnictví - ORJ 19</vt:lpstr>
      <vt:lpstr>OKŘ</vt:lpstr>
      <vt:lpstr>OKH</vt:lpstr>
      <vt:lpstr>OIT</vt:lpstr>
      <vt:lpstr>nedoporučené k realizaci</vt:lpstr>
      <vt:lpstr>'Doprava - ORJ 17 '!Názvy_tisku</vt:lpstr>
      <vt:lpstr>'Doprava - ORJ 19'!Názvy_tisku</vt:lpstr>
      <vt:lpstr>'Doprava - SSOK '!Názvy_tisku</vt:lpstr>
      <vt:lpstr>'Kultura - ORJ 17 '!Názvy_tisku</vt:lpstr>
      <vt:lpstr>'Kultura - ORJ 19'!Názvy_tisku</vt:lpstr>
      <vt:lpstr>'nedoporučené k realizaci'!Názvy_tisku</vt:lpstr>
      <vt:lpstr>OIT!Názvy_tisku</vt:lpstr>
      <vt:lpstr>OKH!Názvy_tisku</vt:lpstr>
      <vt:lpstr>OKŘ!Názvy_tisku</vt:lpstr>
      <vt:lpstr>'Sociální - ORJ 17 '!Názvy_tisku</vt:lpstr>
      <vt:lpstr>'Sociální - ORJ 19'!Názvy_tisku</vt:lpstr>
      <vt:lpstr>'Školství - ORJ 17'!Názvy_tisku</vt:lpstr>
      <vt:lpstr>'Školství - ORJ 19'!Názvy_tisku</vt:lpstr>
      <vt:lpstr>'Zdravotnictví - ORJ 17'!Názvy_tisku</vt:lpstr>
      <vt:lpstr>'Zdravotnictví - ORJ 19'!Názvy_tisku</vt:lpstr>
      <vt:lpstr>'Doprava - ORJ 17 '!Oblast_tisku</vt:lpstr>
      <vt:lpstr>'Doprava - ORJ 19'!Oblast_tisku</vt:lpstr>
      <vt:lpstr>'Doprava - SSOK '!Oblast_tisku</vt:lpstr>
      <vt:lpstr>'Kultura - ORJ 17 '!Oblast_tisku</vt:lpstr>
      <vt:lpstr>'Kultura - ORJ 19'!Oblast_tisku</vt:lpstr>
      <vt:lpstr>'nedoporučené k realizaci'!Oblast_tisku</vt:lpstr>
      <vt:lpstr>OIT!Oblast_tisku</vt:lpstr>
      <vt:lpstr>OKH!Oblast_tisku</vt:lpstr>
      <vt:lpstr>OKŘ!Oblast_tisku</vt:lpstr>
      <vt:lpstr>'Sociální - ORJ 17 '!Oblast_tisku</vt:lpstr>
      <vt:lpstr>'Sociální - ORJ 19'!Oblast_tisku</vt:lpstr>
      <vt:lpstr>'Školství - ORJ 17'!Oblast_tisku</vt:lpstr>
      <vt:lpstr>'Školství - ORJ 19'!Oblast_tisku</vt:lpstr>
      <vt:lpstr>'Zdravotnictví - ORJ 17'!Oblast_tisku</vt:lpstr>
      <vt:lpstr>'Zdravotnictví - ORJ 19'!Oblast_tisku</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Kypusová Marta</dc:creator>
  <cp:lastModifiedBy>Foret Oldřich</cp:lastModifiedBy>
  <cp:lastPrinted>2017-11-21T07:54:17Z</cp:lastPrinted>
  <dcterms:created xsi:type="dcterms:W3CDTF">2016-08-10T10:54:54Z</dcterms:created>
  <dcterms:modified xsi:type="dcterms:W3CDTF">2017-11-27T14:52:27Z</dcterms:modified>
</cp:coreProperties>
</file>