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3275" windowHeight="9660"/>
  </bookViews>
  <sheets>
    <sheet name="List1" sheetId="1" r:id="rId1"/>
    <sheet name="List2" sheetId="2" r:id="rId2"/>
    <sheet name="List3" sheetId="3" r:id="rId3"/>
  </sheets>
  <definedNames>
    <definedName name="_xlnm.Print_Titles" localSheetId="0">List1!$3:$7</definedName>
    <definedName name="_xlnm.Print_Area" localSheetId="0">List1!$A$1:$J$39</definedName>
  </definedNames>
  <calcPr calcId="145621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  <c r="I11" i="1"/>
  <c r="I25" i="1" l="1"/>
  <c r="G25" i="1"/>
  <c r="E25" i="1"/>
  <c r="C25" i="1"/>
  <c r="D37" i="1" l="1"/>
  <c r="I37" i="1" l="1"/>
  <c r="H37" i="1"/>
  <c r="G37" i="1"/>
  <c r="F37" i="1"/>
  <c r="E37" i="1"/>
  <c r="C37" i="1"/>
  <c r="I33" i="1"/>
  <c r="H33" i="1"/>
  <c r="G33" i="1"/>
  <c r="F33" i="1"/>
  <c r="E33" i="1"/>
  <c r="D33" i="1"/>
  <c r="C33" i="1"/>
  <c r="D28" i="1" l="1"/>
  <c r="C28" i="1" s="1"/>
  <c r="C29" i="1" s="1"/>
  <c r="I29" i="1"/>
  <c r="G29" i="1"/>
  <c r="E29" i="1"/>
  <c r="F29" i="1" l="1"/>
  <c r="H28" i="1"/>
  <c r="H29" i="1" s="1"/>
  <c r="D29" i="1"/>
  <c r="H23" i="1"/>
  <c r="F22" i="1"/>
  <c r="H22" i="1" s="1"/>
  <c r="D21" i="1"/>
  <c r="F21" i="1" s="1"/>
  <c r="H21" i="1" s="1"/>
  <c r="F20" i="1"/>
  <c r="H20" i="1" s="1"/>
  <c r="D19" i="1"/>
  <c r="F19" i="1" s="1"/>
  <c r="H19" i="1" s="1"/>
  <c r="D18" i="1"/>
  <c r="D24" i="1"/>
  <c r="F24" i="1" s="1"/>
  <c r="F18" i="1" l="1"/>
  <c r="D25" i="1"/>
  <c r="H24" i="1"/>
  <c r="G15" i="1"/>
  <c r="G39" i="1" s="1"/>
  <c r="E15" i="1"/>
  <c r="E39" i="1" s="1"/>
  <c r="C15" i="1"/>
  <c r="C39" i="1" s="1"/>
  <c r="D14" i="1"/>
  <c r="F14" i="1" s="1"/>
  <c r="H18" i="1" l="1"/>
  <c r="H25" i="1" s="1"/>
  <c r="F25" i="1"/>
  <c r="F15" i="1"/>
  <c r="F39" i="1" s="1"/>
  <c r="H14" i="1"/>
  <c r="H15" i="1" s="1"/>
  <c r="D15" i="1"/>
  <c r="D39" i="1" s="1"/>
  <c r="I15" i="1"/>
  <c r="I39" i="1" s="1"/>
  <c r="H39" i="1" l="1"/>
</calcChain>
</file>

<file path=xl/sharedStrings.xml><?xml version="1.0" encoding="utf-8"?>
<sst xmlns="http://schemas.openxmlformats.org/spreadsheetml/2006/main" count="66" uniqueCount="53">
  <si>
    <t>Název projektu</t>
  </si>
  <si>
    <t>Usnesení ROK</t>
  </si>
  <si>
    <t>1.</t>
  </si>
  <si>
    <t>Č.</t>
  </si>
  <si>
    <t>Celkové náklady projektu</t>
  </si>
  <si>
    <t>Celkové uznatelné náklady</t>
  </si>
  <si>
    <t>Neuznatelné náklady                        (hradí OK)</t>
  </si>
  <si>
    <t>sl. 4 + 7</t>
  </si>
  <si>
    <t>sl. 5 + 6</t>
  </si>
  <si>
    <t>v Kč včetně DPH</t>
  </si>
  <si>
    <t>Celkové náklady OK</t>
  </si>
  <si>
    <t xml:space="preserve">Dotace 
</t>
  </si>
  <si>
    <t xml:space="preserve">Podíl OK
</t>
  </si>
  <si>
    <t xml:space="preserve">Celkem </t>
  </si>
  <si>
    <t>2.</t>
  </si>
  <si>
    <t>3.</t>
  </si>
  <si>
    <t>Celkové náklady PO</t>
  </si>
  <si>
    <t>4.</t>
  </si>
  <si>
    <t>5.</t>
  </si>
  <si>
    <t>6.</t>
  </si>
  <si>
    <r>
      <rPr>
        <b/>
        <sz val="12"/>
        <rFont val="Arial"/>
        <family val="2"/>
        <charset val="238"/>
      </rPr>
      <t>Můj život, moje práce</t>
    </r>
    <r>
      <rPr>
        <sz val="12"/>
        <rFont val="Arial"/>
        <family val="2"/>
        <charset val="238"/>
      </rPr>
      <t xml:space="preserve"> (Vincentinum - poskytovatel sociálních služeb Šternberk, příspěvková organizace)</t>
    </r>
  </si>
  <si>
    <t>Podané žádosti o dotaci na projekty spolufinancované z evropských fondů</t>
  </si>
  <si>
    <r>
      <rPr>
        <b/>
        <sz val="12"/>
        <rFont val="Arial"/>
        <family val="2"/>
        <charset val="238"/>
      </rPr>
      <t>Pomoz mi, ať to zvládnu sám</t>
    </r>
    <r>
      <rPr>
        <sz val="12"/>
        <rFont val="Arial"/>
        <family val="2"/>
        <charset val="238"/>
      </rPr>
      <t xml:space="preserve"> (Domov důchodců Štíty, příspěvková organizace)</t>
    </r>
  </si>
  <si>
    <r>
      <rPr>
        <b/>
        <sz val="12"/>
        <rFont val="Arial"/>
        <family val="2"/>
        <charset val="238"/>
      </rPr>
      <t xml:space="preserve">Zhodnocení a sjednocení procesů rozvoje kvality poskytování sociálních služeb v organizaci Centrum Dominika Kokory, p.o. </t>
    </r>
    <r>
      <rPr>
        <sz val="12"/>
        <rFont val="Arial"/>
        <family val="2"/>
        <charset val="238"/>
      </rPr>
      <t>(Centrum Dominika Kokory, příspěvková organizace)</t>
    </r>
    <r>
      <rPr>
        <b/>
        <sz val="12"/>
        <rFont val="Arial"/>
        <family val="2"/>
        <charset val="238"/>
      </rPr>
      <t xml:space="preserve"> </t>
    </r>
  </si>
  <si>
    <t>7.</t>
  </si>
  <si>
    <t>8.</t>
  </si>
  <si>
    <t>9.</t>
  </si>
  <si>
    <t>10.</t>
  </si>
  <si>
    <t>11.</t>
  </si>
  <si>
    <r>
      <rPr>
        <b/>
        <sz val="12"/>
        <rFont val="Arial"/>
        <family val="2"/>
        <charset val="238"/>
      </rPr>
      <t xml:space="preserve">Zavádění komplexního modelu terapie v Domově Na zámečku Rokytnice </t>
    </r>
    <r>
      <rPr>
        <sz val="12"/>
        <rFont val="Arial"/>
        <family val="2"/>
        <charset val="238"/>
      </rPr>
      <t>(Domov Na zámečku Rokytnice, příspěvková organizace)</t>
    </r>
  </si>
  <si>
    <r>
      <t xml:space="preserve">Aktivizace v POHODĚ </t>
    </r>
    <r>
      <rPr>
        <sz val="12"/>
        <rFont val="Arial"/>
        <family val="2"/>
        <charset val="238"/>
      </rPr>
      <t>(Domov seniorů POHODA Chválkovice, příspěvková organizace)</t>
    </r>
  </si>
  <si>
    <r>
      <rPr>
        <b/>
        <sz val="12"/>
        <rFont val="Arial"/>
        <family val="2"/>
        <charset val="238"/>
      </rPr>
      <t xml:space="preserve">Inovace SW a zavedení nových metod při  práci se znevýhodněnými osobami </t>
    </r>
    <r>
      <rPr>
        <sz val="12"/>
        <rFont val="Arial"/>
        <family val="2"/>
        <charset val="238"/>
      </rPr>
      <t>(Klíč -centrum sociálních služeb, příspěvková organizace)</t>
    </r>
  </si>
  <si>
    <r>
      <rPr>
        <b/>
        <sz val="12"/>
        <rFont val="Arial"/>
        <family val="2"/>
        <charset val="238"/>
      </rPr>
      <t>Standardizace služeb SSP Olomouc</t>
    </r>
    <r>
      <rPr>
        <sz val="12"/>
        <rFont val="Arial"/>
        <family val="2"/>
        <charset val="238"/>
      </rPr>
      <t xml:space="preserve"> (Středisko sociální prevence Olomouc, příspěvková organizace)</t>
    </r>
  </si>
  <si>
    <r>
      <rPr>
        <b/>
        <sz val="12"/>
        <rFont val="Arial"/>
        <family val="2"/>
        <charset val="238"/>
      </rPr>
      <t xml:space="preserve">Rozvoj kvality pečovatelské služby a rozšíření nabídky poskytovaných služeb pro sociální začleňování klientů </t>
    </r>
    <r>
      <rPr>
        <sz val="12"/>
        <rFont val="Arial"/>
        <family val="2"/>
        <charset val="238"/>
      </rPr>
      <t>(Domov důchodců Šumperk, příspěvková organizace)</t>
    </r>
  </si>
  <si>
    <t xml:space="preserve">Celkem za projekty </t>
  </si>
  <si>
    <t>12.</t>
  </si>
  <si>
    <t>Snížení emisí z lokálního vytápění rodinných domů v
Olomouckém kraji</t>
  </si>
  <si>
    <r>
      <t xml:space="preserve">Projekty podané do Operačního programu Životní prostředí 2014 - 2020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</t>
    </r>
    <r>
      <rPr>
        <sz val="12"/>
        <rFont val="Arial"/>
        <family val="2"/>
        <charset val="238"/>
      </rPr>
      <t xml:space="preserve"> 2 Zlepšování kvality ovzduší v lidských sídlech,</t>
    </r>
    <r>
      <rPr>
        <u/>
        <sz val="12"/>
        <rFont val="Arial"/>
        <family val="2"/>
        <charset val="238"/>
      </rPr>
      <t xml:space="preserve"> investiční priorita</t>
    </r>
    <r>
      <rPr>
        <sz val="12"/>
        <rFont val="Arial"/>
        <family val="2"/>
        <charset val="238"/>
      </rPr>
      <t xml:space="preserve"> 2.1 Přijímání opatření ke zlepšování městského prostředí, revitalizaci měst, regeneraci a dekontaminaci dříve zastavěných území (brownfields) (včetně bývalých vojenských oblastí), snížení znečištění ovzduší a podpora opatření ke snížení hluku, </t>
    </r>
    <r>
      <rPr>
        <u/>
        <sz val="12"/>
        <rFont val="Arial"/>
        <family val="2"/>
        <charset val="238"/>
      </rPr>
      <t xml:space="preserve">specifický cíl </t>
    </r>
    <r>
      <rPr>
        <sz val="12"/>
        <rFont val="Arial"/>
        <family val="2"/>
        <charset val="238"/>
      </rPr>
      <t>Snížit emise z lokálního vytápění domácností podílející se na expozici obyvatelstva nadlimitním koncentracím znečišťujících látek)</t>
    </r>
  </si>
  <si>
    <t>UR/78/3/2015</t>
  </si>
  <si>
    <t>Krajský akční plán rozvoje vzdělávání Olomouckého kraje</t>
  </si>
  <si>
    <t>UR/80/27/2015</t>
  </si>
  <si>
    <r>
      <t xml:space="preserve">Projekty podané do Operačního programu zaměstnanost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 2</t>
    </r>
    <r>
      <rPr>
        <sz val="12"/>
        <rFont val="Arial"/>
        <family val="2"/>
        <charset val="238"/>
      </rPr>
      <t xml:space="preserve"> Sociální začleňování a boj s chudobou, </t>
    </r>
    <r>
      <rPr>
        <u/>
        <sz val="12"/>
        <rFont val="Arial"/>
        <family val="2"/>
        <charset val="238"/>
      </rPr>
      <t>investiční priorita 2.1</t>
    </r>
    <r>
      <rPr>
        <sz val="12"/>
        <rFont val="Arial"/>
        <family val="2"/>
        <charset val="238"/>
      </rPr>
      <t xml:space="preserve"> Aktivní začleňování, včetně začleňování s ohledem na podporu rovných příležitostí a aktivní účast a zlepšení zaměstnanosti, </t>
    </r>
    <r>
      <rPr>
        <u/>
        <sz val="12"/>
        <rFont val="Arial"/>
        <family val="2"/>
        <charset val="238"/>
      </rPr>
      <t>specifický cíl</t>
    </r>
    <r>
      <rPr>
        <sz val="12"/>
        <rFont val="Arial"/>
        <family val="2"/>
        <charset val="238"/>
      </rPr>
      <t>-Zvýšení uplatnitelnosti ososb ohrožených sociálním vyloučením nebo sociálně vyloučených ve společnosti a na trhu práce)</t>
    </r>
  </si>
  <si>
    <r>
      <t xml:space="preserve">Projekty podané do Operačního programu zaměstnanost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 2</t>
    </r>
    <r>
      <rPr>
        <sz val="12"/>
        <rFont val="Arial"/>
        <family val="2"/>
        <charset val="238"/>
      </rPr>
      <t xml:space="preserve"> Sociální začleňování a boj s chudobou, </t>
    </r>
    <r>
      <rPr>
        <u/>
        <sz val="12"/>
        <rFont val="Arial"/>
        <family val="2"/>
        <charset val="238"/>
      </rPr>
      <t>investiční priorita 2.2</t>
    </r>
    <r>
      <rPr>
        <sz val="12"/>
        <rFont val="Arial"/>
        <family val="2"/>
        <charset val="238"/>
      </rPr>
      <t xml:space="preserve"> Zlepšování přístupu k dostupným , udržitelným  a vysoce kvalitním službám, včetně zdravotnictví a sociálních služeb obecného zájmu, </t>
    </r>
    <r>
      <rPr>
        <u/>
        <sz val="12"/>
        <rFont val="Arial"/>
        <family val="2"/>
        <charset val="238"/>
      </rPr>
      <t>specifický cíl</t>
    </r>
    <r>
      <rPr>
        <sz val="12"/>
        <rFont val="Arial"/>
        <family val="2"/>
        <charset val="238"/>
      </rPr>
      <t>- Zvýšení kvality a udržitelnosti systému sociálních služeb, služeb pro rodiny a děrti a dálších navazujících služeb podporující sociální začleňování)</t>
    </r>
  </si>
  <si>
    <r>
      <t xml:space="preserve">Projekty podané do Operačního programu výkum, vývoj a vzdělávání </t>
    </r>
    <r>
      <rPr>
        <sz val="12"/>
        <rFont val="Arial"/>
        <family val="2"/>
        <charset val="238"/>
      </rPr>
      <t xml:space="preserve"> (</t>
    </r>
    <r>
      <rPr>
        <u/>
        <sz val="12"/>
        <rFont val="Arial"/>
        <family val="2"/>
        <charset val="238"/>
      </rPr>
      <t>prioritní osa:</t>
    </r>
    <r>
      <rPr>
        <sz val="12"/>
        <rFont val="Arial"/>
        <family val="2"/>
        <charset val="238"/>
      </rPr>
      <t xml:space="preserve"> 3 Rovný přístup ke kvalitnímu předškolnímu, primárnímu  sekundárnímu vzdělávání,</t>
    </r>
    <r>
      <rPr>
        <u/>
        <sz val="12"/>
        <rFont val="Arial"/>
        <family val="2"/>
        <charset val="238"/>
      </rPr>
      <t xml:space="preserve"> investiční priorita 1:</t>
    </r>
    <r>
      <rPr>
        <sz val="12"/>
        <rFont val="Arial"/>
        <family val="2"/>
        <charset val="238"/>
      </rPr>
      <t xml:space="preserve"> Omezování a prevence předčasného ukončování školní docházky a podpory rovného přístupu ke kvalitním programům předškolního rozvoje, k primárnímu a sekundárnímu vzdělávání a rovněž možnostem formálního a neformálního vzdělávání, které umožňuje zpětné začlenění do procesu vzdělávání a odborné přípravy, </t>
    </r>
    <r>
      <rPr>
        <u/>
        <sz val="12"/>
        <rFont val="Arial"/>
        <family val="2"/>
        <charset val="238"/>
      </rPr>
      <t>specifický cíl 3:</t>
    </r>
    <r>
      <rPr>
        <sz val="12"/>
        <rFont val="Arial"/>
        <family val="2"/>
        <charset val="238"/>
      </rPr>
      <t xml:space="preserve"> Rozvoj systému strategického řízení a hodnocení kvality ve vzdělávání, </t>
    </r>
    <r>
      <rPr>
        <u/>
        <sz val="12"/>
        <rFont val="Arial"/>
        <family val="2"/>
        <charset val="238"/>
      </rPr>
      <t>specifický cíl 5:</t>
    </r>
    <r>
      <rPr>
        <sz val="12"/>
        <rFont val="Arial"/>
        <family val="2"/>
        <charset val="238"/>
      </rPr>
      <t xml:space="preserve"> Zvýšení kvality vzdělávání a odborné přípravy včetně posílení jejich relevancepro trh práce)  </t>
    </r>
  </si>
  <si>
    <t>UR/79/27/2015</t>
  </si>
  <si>
    <t>Projekt technické pomoci Olomouckého kraje v rámci INTERREG V-A Česká republika - Polsko</t>
  </si>
  <si>
    <t xml:space="preserve">Rozvoj regionálního partnerství v programovém období EU 2014-20 - I. </t>
  </si>
  <si>
    <r>
      <t>Projekt podaný do programu INTERREG V-A Česká republika - Polsko</t>
    </r>
    <r>
      <rPr>
        <sz val="12"/>
        <rFont val="Arial"/>
        <family val="2"/>
        <charset val="238"/>
      </rPr>
      <t xml:space="preserve"> (</t>
    </r>
    <r>
      <rPr>
        <u/>
        <sz val="12"/>
        <rFont val="Arial"/>
        <family val="2"/>
        <charset val="238"/>
      </rPr>
      <t>prioritní osa 5</t>
    </r>
    <r>
      <rPr>
        <sz val="12"/>
        <rFont val="Arial"/>
        <family val="2"/>
        <charset val="238"/>
      </rPr>
      <t xml:space="preserve"> – Technická pomoc, </t>
    </r>
    <r>
      <rPr>
        <u/>
        <sz val="12"/>
        <rFont val="Arial"/>
        <family val="2"/>
        <charset val="238"/>
      </rPr>
      <t>specifický cíl</t>
    </r>
    <r>
      <rPr>
        <sz val="12"/>
        <rFont val="Arial"/>
        <family val="2"/>
        <charset val="238"/>
      </rPr>
      <t xml:space="preserve"> Zabezpečení kvalitního řízení a provádění programu)</t>
    </r>
  </si>
  <si>
    <r>
      <t xml:space="preserve">Projekt podaný do Operačního programu Technická pomoc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 1</t>
    </r>
    <r>
      <rPr>
        <sz val="12"/>
        <rFont val="Arial"/>
        <family val="2"/>
        <charset val="238"/>
      </rPr>
      <t xml:space="preserve">: Podpora řízení a koordinace Dohody o partnerství, </t>
    </r>
    <r>
      <rPr>
        <u/>
        <sz val="12"/>
        <rFont val="Arial"/>
        <family val="2"/>
        <charset val="238"/>
      </rPr>
      <t>specifický cíl 3</t>
    </r>
    <r>
      <rPr>
        <sz val="12"/>
        <rFont val="Arial"/>
        <family val="2"/>
        <charset val="238"/>
      </rPr>
      <t>: Podpořit kapacity pro implementaci ESIF na nižší než národní úrovni)</t>
    </r>
  </si>
  <si>
    <t>UR/82/52/2015</t>
  </si>
  <si>
    <t>UR/82/49/2015</t>
  </si>
  <si>
    <t>Projekt Smart Akcelerátor Olomouckého kraje</t>
  </si>
  <si>
    <t>UR/84/5/2015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</si>
</sst>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2"/>
      <name val="Arial"/>
      <family val="2"/>
      <charset val="238"/>
    </font>
    <font>
      <b/>
      <strike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5" borderId="19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4" fontId="1" fillId="4" borderId="14" xfId="0" applyNumberFormat="1" applyFont="1" applyFill="1" applyBorder="1" applyAlignment="1">
      <alignment vertical="center"/>
    </xf>
    <xf numFmtId="0" fontId="1" fillId="3" borderId="27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 vertical="center"/>
    </xf>
    <xf numFmtId="0" fontId="1" fillId="5" borderId="25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4" fontId="0" fillId="0" borderId="0" xfId="0" applyNumberFormat="1"/>
    <xf numFmtId="0" fontId="1" fillId="5" borderId="19" xfId="0" applyFont="1" applyFill="1" applyBorder="1" applyAlignment="1">
      <alignment horizontal="left" vertical="center" wrapText="1"/>
    </xf>
    <xf numFmtId="0" fontId="1" fillId="5" borderId="29" xfId="0" applyFont="1" applyFill="1" applyBorder="1" applyAlignment="1">
      <alignment horizontal="left" vertical="center"/>
    </xf>
    <xf numFmtId="4" fontId="4" fillId="5" borderId="19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center" vertical="center"/>
    </xf>
    <xf numFmtId="4" fontId="12" fillId="5" borderId="0" xfId="0" applyNumberFormat="1" applyFont="1" applyFill="1" applyBorder="1" applyAlignment="1">
      <alignment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1" fillId="5" borderId="24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43"/>
  <sheetViews>
    <sheetView tabSelected="1" showWhiteSpace="0" view="pageBreakPreview" zoomScale="80" zoomScaleNormal="80" zoomScaleSheetLayoutView="80" zoomScalePageLayoutView="90" workbookViewId="0">
      <selection activeCell="J11" sqref="J11"/>
    </sheetView>
  </sheetViews>
  <sheetFormatPr defaultRowHeight="12.75" x14ac:dyDescent="0.2"/>
  <cols>
    <col min="1" max="1" width="5.7109375" style="14" customWidth="1"/>
    <col min="2" max="2" width="67.42578125" style="2" customWidth="1"/>
    <col min="3" max="3" width="19.5703125" customWidth="1"/>
    <col min="4" max="4" width="17.7109375" customWidth="1"/>
    <col min="5" max="6" width="17.140625" customWidth="1"/>
    <col min="7" max="7" width="17.140625" style="31" customWidth="1"/>
    <col min="8" max="9" width="17.140625" customWidth="1"/>
    <col min="10" max="10" width="21.42578125" style="1" customWidth="1"/>
  </cols>
  <sheetData>
    <row r="1" spans="1:109" ht="20.25" customHeight="1" x14ac:dyDescent="0.25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</row>
    <row r="2" spans="1:109" ht="15.75" customHeight="1" thickBot="1" x14ac:dyDescent="0.25">
      <c r="H2" s="9" t="s">
        <v>9</v>
      </c>
      <c r="I2" s="9"/>
    </row>
    <row r="3" spans="1:109" s="1" customFormat="1" ht="32.65" customHeight="1" x14ac:dyDescent="0.2">
      <c r="A3" s="58" t="s">
        <v>3</v>
      </c>
      <c r="B3" s="50" t="s">
        <v>0</v>
      </c>
      <c r="C3" s="39" t="s">
        <v>4</v>
      </c>
      <c r="D3" s="39" t="s">
        <v>5</v>
      </c>
      <c r="E3" s="39" t="s">
        <v>11</v>
      </c>
      <c r="F3" s="39" t="s">
        <v>12</v>
      </c>
      <c r="G3" s="52" t="s">
        <v>6</v>
      </c>
      <c r="H3" s="39" t="s">
        <v>10</v>
      </c>
      <c r="I3" s="39" t="s">
        <v>16</v>
      </c>
      <c r="J3" s="55" t="s">
        <v>1</v>
      </c>
    </row>
    <row r="4" spans="1:109" s="1" customFormat="1" ht="18.600000000000001" customHeight="1" x14ac:dyDescent="0.2">
      <c r="A4" s="59"/>
      <c r="B4" s="51"/>
      <c r="C4" s="40"/>
      <c r="D4" s="40"/>
      <c r="E4" s="40"/>
      <c r="F4" s="40"/>
      <c r="G4" s="53"/>
      <c r="H4" s="40"/>
      <c r="I4" s="40"/>
      <c r="J4" s="56"/>
    </row>
    <row r="5" spans="1:109" s="1" customFormat="1" ht="17.25" customHeight="1" thickBot="1" x14ac:dyDescent="0.25">
      <c r="A5" s="13"/>
      <c r="B5" s="12"/>
      <c r="C5" s="5" t="s">
        <v>7</v>
      </c>
      <c r="D5" s="5" t="s">
        <v>8</v>
      </c>
      <c r="E5" s="41"/>
      <c r="F5" s="41"/>
      <c r="G5" s="54"/>
      <c r="H5" s="41"/>
      <c r="I5" s="41"/>
      <c r="J5" s="57"/>
    </row>
    <row r="6" spans="1:109" s="1" customFormat="1" ht="21.4" customHeight="1" thickTop="1" x14ac:dyDescent="0.2">
      <c r="A6" s="6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22"/>
      <c r="J6" s="8">
        <v>9</v>
      </c>
    </row>
    <row r="7" spans="1:109" s="4" customFormat="1" ht="15" customHeight="1" thickBot="1" x14ac:dyDescent="0.25">
      <c r="A7" s="42"/>
      <c r="B7" s="43"/>
      <c r="C7" s="43"/>
      <c r="D7" s="43"/>
      <c r="E7" s="43"/>
      <c r="F7" s="43"/>
      <c r="G7" s="43"/>
      <c r="H7" s="43"/>
      <c r="I7" s="43"/>
      <c r="J7" s="4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</row>
    <row r="8" spans="1:109" s="4" customFormat="1" ht="69" customHeight="1" x14ac:dyDescent="0.2">
      <c r="A8" s="45" t="s">
        <v>43</v>
      </c>
      <c r="B8" s="46"/>
      <c r="C8" s="46"/>
      <c r="D8" s="46"/>
      <c r="E8" s="46"/>
      <c r="F8" s="46"/>
      <c r="G8" s="46"/>
      <c r="H8" s="46"/>
      <c r="I8" s="46"/>
      <c r="J8" s="4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</row>
    <row r="9" spans="1:109" s="4" customFormat="1" ht="49.5" customHeight="1" x14ac:dyDescent="0.2">
      <c r="A9" s="18" t="s">
        <v>2</v>
      </c>
      <c r="B9" s="33" t="s">
        <v>39</v>
      </c>
      <c r="C9" s="34">
        <v>24229296</v>
      </c>
      <c r="D9" s="19">
        <v>24229296</v>
      </c>
      <c r="E9" s="20">
        <v>23017831.199999999</v>
      </c>
      <c r="F9" s="19">
        <v>1211464.8</v>
      </c>
      <c r="G9" s="19">
        <v>0</v>
      </c>
      <c r="H9" s="19">
        <v>1211464.8</v>
      </c>
      <c r="I9" s="20">
        <v>0</v>
      </c>
      <c r="J9" s="35" t="s">
        <v>40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</row>
    <row r="10" spans="1:109" s="4" customFormat="1" ht="49.5" customHeight="1" thickBot="1" x14ac:dyDescent="0.25">
      <c r="A10" s="63" t="s">
        <v>14</v>
      </c>
      <c r="B10" s="64" t="s">
        <v>51</v>
      </c>
      <c r="C10" s="65">
        <v>12999660</v>
      </c>
      <c r="D10" s="65">
        <v>12999660</v>
      </c>
      <c r="E10" s="65">
        <v>11049711</v>
      </c>
      <c r="F10" s="65">
        <v>1949949</v>
      </c>
      <c r="G10" s="65">
        <v>0</v>
      </c>
      <c r="H10" s="65">
        <v>1949949</v>
      </c>
      <c r="I10" s="65">
        <v>0</v>
      </c>
      <c r="J10" s="66" t="s">
        <v>52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</row>
    <row r="11" spans="1:109" s="4" customFormat="1" ht="21.75" customHeight="1" thickBot="1" x14ac:dyDescent="0.25">
      <c r="A11" s="37" t="s">
        <v>13</v>
      </c>
      <c r="B11" s="38"/>
      <c r="C11" s="21">
        <f>C9+C10</f>
        <v>37228956</v>
      </c>
      <c r="D11" s="21">
        <f t="shared" ref="D11:I11" si="0">D9+D10</f>
        <v>37228956</v>
      </c>
      <c r="E11" s="21">
        <f t="shared" si="0"/>
        <v>34067542.200000003</v>
      </c>
      <c r="F11" s="21">
        <f t="shared" si="0"/>
        <v>3161413.8</v>
      </c>
      <c r="G11" s="21">
        <f t="shared" si="0"/>
        <v>0</v>
      </c>
      <c r="H11" s="21">
        <f t="shared" si="0"/>
        <v>3161413.8</v>
      </c>
      <c r="I11" s="21">
        <f t="shared" si="0"/>
        <v>0</v>
      </c>
      <c r="J11" s="2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</row>
    <row r="12" spans="1:109" s="4" customFormat="1" ht="21.75" customHeight="1" thickBot="1" x14ac:dyDescent="0.25">
      <c r="A12" s="24"/>
      <c r="B12" s="25"/>
      <c r="C12" s="36"/>
      <c r="D12" s="36"/>
      <c r="E12" s="36"/>
      <c r="F12" s="36"/>
      <c r="G12" s="36"/>
      <c r="H12" s="36"/>
      <c r="I12" s="36"/>
      <c r="J12" s="2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</row>
    <row r="13" spans="1:109" s="4" customFormat="1" ht="40.5" customHeight="1" x14ac:dyDescent="0.2">
      <c r="A13" s="45" t="s">
        <v>41</v>
      </c>
      <c r="B13" s="46"/>
      <c r="C13" s="46"/>
      <c r="D13" s="46"/>
      <c r="E13" s="46"/>
      <c r="F13" s="46"/>
      <c r="G13" s="46"/>
      <c r="H13" s="46"/>
      <c r="I13" s="46"/>
      <c r="J13" s="47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</row>
    <row r="14" spans="1:109" s="4" customFormat="1" ht="33.75" customHeight="1" thickBot="1" x14ac:dyDescent="0.25">
      <c r="A14" s="18" t="s">
        <v>15</v>
      </c>
      <c r="B14" s="17" t="s">
        <v>20</v>
      </c>
      <c r="C14" s="19">
        <v>10688092</v>
      </c>
      <c r="D14" s="20">
        <f>C14</f>
        <v>10688092</v>
      </c>
      <c r="E14" s="19">
        <v>10153687</v>
      </c>
      <c r="F14" s="19">
        <f>D14-E14</f>
        <v>534405</v>
      </c>
      <c r="G14" s="19">
        <v>0</v>
      </c>
      <c r="H14" s="20">
        <f>F14</f>
        <v>534405</v>
      </c>
      <c r="I14" s="23">
        <v>0</v>
      </c>
      <c r="J14" s="27" t="s">
        <v>50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</row>
    <row r="15" spans="1:109" s="4" customFormat="1" ht="21.75" customHeight="1" thickBot="1" x14ac:dyDescent="0.25">
      <c r="A15" s="37" t="s">
        <v>13</v>
      </c>
      <c r="B15" s="38"/>
      <c r="C15" s="21">
        <f t="shared" ref="C15:I15" si="1">SUM(C14:C14)</f>
        <v>10688092</v>
      </c>
      <c r="D15" s="21">
        <f t="shared" si="1"/>
        <v>10688092</v>
      </c>
      <c r="E15" s="21">
        <f t="shared" si="1"/>
        <v>10153687</v>
      </c>
      <c r="F15" s="21">
        <f t="shared" si="1"/>
        <v>534405</v>
      </c>
      <c r="G15" s="21">
        <f t="shared" si="1"/>
        <v>0</v>
      </c>
      <c r="H15" s="21">
        <f t="shared" si="1"/>
        <v>534405</v>
      </c>
      <c r="I15" s="21">
        <f t="shared" si="1"/>
        <v>0</v>
      </c>
      <c r="J15" s="2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</row>
    <row r="16" spans="1:109" s="30" customFormat="1" ht="21.75" customHeight="1" thickBot="1" x14ac:dyDescent="0.25">
      <c r="A16" s="24"/>
      <c r="B16" s="25"/>
      <c r="C16" s="26"/>
      <c r="D16" s="26"/>
      <c r="E16" s="26"/>
      <c r="F16" s="26"/>
      <c r="G16" s="26"/>
      <c r="H16" s="26"/>
      <c r="I16" s="26"/>
      <c r="J16" s="29"/>
    </row>
    <row r="17" spans="1:109" s="30" customFormat="1" ht="47.25" customHeight="1" x14ac:dyDescent="0.2">
      <c r="A17" s="60" t="s">
        <v>42</v>
      </c>
      <c r="B17" s="61"/>
      <c r="C17" s="61"/>
      <c r="D17" s="61"/>
      <c r="E17" s="61"/>
      <c r="F17" s="61"/>
      <c r="G17" s="61"/>
      <c r="H17" s="61"/>
      <c r="I17" s="61"/>
      <c r="J17" s="62"/>
    </row>
    <row r="18" spans="1:109" s="4" customFormat="1" ht="33.75" customHeight="1" x14ac:dyDescent="0.2">
      <c r="A18" s="18" t="s">
        <v>15</v>
      </c>
      <c r="B18" s="17" t="s">
        <v>22</v>
      </c>
      <c r="C18" s="19">
        <v>1847040</v>
      </c>
      <c r="D18" s="20">
        <f>C18</f>
        <v>1847040</v>
      </c>
      <c r="E18" s="19">
        <v>1754688</v>
      </c>
      <c r="F18" s="19">
        <f>D18-E18</f>
        <v>92352</v>
      </c>
      <c r="G18" s="19">
        <v>0</v>
      </c>
      <c r="H18" s="20">
        <f t="shared" ref="H18:H24" si="2">F18</f>
        <v>92352</v>
      </c>
      <c r="I18" s="23">
        <v>0</v>
      </c>
      <c r="J18" s="27" t="s">
        <v>50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</row>
    <row r="19" spans="1:109" s="4" customFormat="1" ht="69" customHeight="1" x14ac:dyDescent="0.2">
      <c r="A19" s="18" t="s">
        <v>17</v>
      </c>
      <c r="B19" s="17" t="s">
        <v>23</v>
      </c>
      <c r="C19" s="19">
        <v>1533883</v>
      </c>
      <c r="D19" s="20">
        <f>C19</f>
        <v>1533883</v>
      </c>
      <c r="E19" s="19">
        <v>1457189</v>
      </c>
      <c r="F19" s="19">
        <f>D19-E19</f>
        <v>76694</v>
      </c>
      <c r="G19" s="19">
        <v>0</v>
      </c>
      <c r="H19" s="20">
        <f t="shared" si="2"/>
        <v>76694</v>
      </c>
      <c r="I19" s="23">
        <v>0</v>
      </c>
      <c r="J19" s="27" t="s">
        <v>50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</row>
    <row r="20" spans="1:109" s="4" customFormat="1" ht="52.5" customHeight="1" x14ac:dyDescent="0.2">
      <c r="A20" s="18" t="s">
        <v>18</v>
      </c>
      <c r="B20" s="17" t="s">
        <v>29</v>
      </c>
      <c r="C20" s="19">
        <v>1545500</v>
      </c>
      <c r="D20" s="20">
        <v>1545500</v>
      </c>
      <c r="E20" s="19">
        <v>1468225</v>
      </c>
      <c r="F20" s="19">
        <f>D20-E20</f>
        <v>77275</v>
      </c>
      <c r="G20" s="19">
        <v>0</v>
      </c>
      <c r="H20" s="20">
        <f t="shared" si="2"/>
        <v>77275</v>
      </c>
      <c r="I20" s="23">
        <v>0</v>
      </c>
      <c r="J20" s="27" t="s">
        <v>50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</row>
    <row r="21" spans="1:109" s="4" customFormat="1" ht="33.75" customHeight="1" x14ac:dyDescent="0.2">
      <c r="A21" s="18" t="s">
        <v>19</v>
      </c>
      <c r="B21" s="32" t="s">
        <v>30</v>
      </c>
      <c r="C21" s="19">
        <v>2462500</v>
      </c>
      <c r="D21" s="20">
        <f>C21</f>
        <v>2462500</v>
      </c>
      <c r="E21" s="19">
        <v>2339375</v>
      </c>
      <c r="F21" s="19">
        <f>D21-E21</f>
        <v>123125</v>
      </c>
      <c r="G21" s="19">
        <v>0</v>
      </c>
      <c r="H21" s="20">
        <f t="shared" si="2"/>
        <v>123125</v>
      </c>
      <c r="I21" s="23">
        <v>0</v>
      </c>
      <c r="J21" s="27" t="s">
        <v>50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</row>
    <row r="22" spans="1:109" s="4" customFormat="1" ht="49.5" customHeight="1" x14ac:dyDescent="0.2">
      <c r="A22" s="18" t="s">
        <v>24</v>
      </c>
      <c r="B22" s="17" t="s">
        <v>31</v>
      </c>
      <c r="C22" s="19">
        <v>3283280</v>
      </c>
      <c r="D22" s="20">
        <v>3283280</v>
      </c>
      <c r="E22" s="19">
        <v>3119116</v>
      </c>
      <c r="F22" s="19">
        <f>D22*0.05</f>
        <v>164164</v>
      </c>
      <c r="G22" s="19">
        <v>0</v>
      </c>
      <c r="H22" s="20">
        <f t="shared" si="2"/>
        <v>164164</v>
      </c>
      <c r="I22" s="23">
        <v>0</v>
      </c>
      <c r="J22" s="27" t="s">
        <v>50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</row>
    <row r="23" spans="1:109" s="4" customFormat="1" ht="33.75" customHeight="1" x14ac:dyDescent="0.2">
      <c r="A23" s="18" t="s">
        <v>25</v>
      </c>
      <c r="B23" s="17" t="s">
        <v>32</v>
      </c>
      <c r="C23" s="19">
        <v>2411500</v>
      </c>
      <c r="D23" s="20">
        <v>2411500</v>
      </c>
      <c r="E23" s="19">
        <v>2290925</v>
      </c>
      <c r="F23" s="19">
        <v>120575</v>
      </c>
      <c r="G23" s="19">
        <v>0</v>
      </c>
      <c r="H23" s="20">
        <f t="shared" si="2"/>
        <v>120575</v>
      </c>
      <c r="I23" s="23">
        <v>0</v>
      </c>
      <c r="J23" s="27" t="s">
        <v>50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</row>
    <row r="24" spans="1:109" s="4" customFormat="1" ht="68.25" customHeight="1" thickBot="1" x14ac:dyDescent="0.25">
      <c r="A24" s="18" t="s">
        <v>26</v>
      </c>
      <c r="B24" s="17" t="s">
        <v>33</v>
      </c>
      <c r="C24" s="19">
        <v>1203085</v>
      </c>
      <c r="D24" s="20">
        <f>C24</f>
        <v>1203085</v>
      </c>
      <c r="E24" s="19">
        <v>1142931</v>
      </c>
      <c r="F24" s="19">
        <f>D24-E24</f>
        <v>60154</v>
      </c>
      <c r="G24" s="19">
        <v>0</v>
      </c>
      <c r="H24" s="20">
        <f t="shared" si="2"/>
        <v>60154</v>
      </c>
      <c r="I24" s="23">
        <v>0</v>
      </c>
      <c r="J24" s="27" t="s">
        <v>50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</row>
    <row r="25" spans="1:109" s="4" customFormat="1" ht="21.75" customHeight="1" thickBot="1" x14ac:dyDescent="0.25">
      <c r="A25" s="37" t="s">
        <v>13</v>
      </c>
      <c r="B25" s="38"/>
      <c r="C25" s="21">
        <f t="shared" ref="C25:I25" si="3">SUM(C18:C24)</f>
        <v>14286788</v>
      </c>
      <c r="D25" s="21">
        <f t="shared" si="3"/>
        <v>14286788</v>
      </c>
      <c r="E25" s="21">
        <f t="shared" si="3"/>
        <v>13572449</v>
      </c>
      <c r="F25" s="21">
        <f t="shared" si="3"/>
        <v>714339</v>
      </c>
      <c r="G25" s="21">
        <f t="shared" si="3"/>
        <v>0</v>
      </c>
      <c r="H25" s="21">
        <f t="shared" si="3"/>
        <v>714339</v>
      </c>
      <c r="I25" s="21">
        <f t="shared" si="3"/>
        <v>0</v>
      </c>
      <c r="J25" s="2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</row>
    <row r="26" spans="1:109" ht="13.5" thickBot="1" x14ac:dyDescent="0.25">
      <c r="A26" s="15"/>
    </row>
    <row r="27" spans="1:109" s="4" customFormat="1" ht="47.25" customHeight="1" x14ac:dyDescent="0.2">
      <c r="A27" s="45" t="s">
        <v>37</v>
      </c>
      <c r="B27" s="46"/>
      <c r="C27" s="46"/>
      <c r="D27" s="46"/>
      <c r="E27" s="46"/>
      <c r="F27" s="46"/>
      <c r="G27" s="46"/>
      <c r="H27" s="46"/>
      <c r="I27" s="46"/>
      <c r="J27" s="4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09" s="4" customFormat="1" ht="33.75" customHeight="1" thickBot="1" x14ac:dyDescent="0.25">
      <c r="A28" s="18" t="s">
        <v>27</v>
      </c>
      <c r="B28" s="32" t="s">
        <v>36</v>
      </c>
      <c r="C28" s="19">
        <f>D28+G28</f>
        <v>172200000</v>
      </c>
      <c r="D28" s="20">
        <f>E28+F28</f>
        <v>172200000</v>
      </c>
      <c r="E28" s="19">
        <v>172200000</v>
      </c>
      <c r="F28" s="19">
        <v>0</v>
      </c>
      <c r="G28" s="19">
        <v>0</v>
      </c>
      <c r="H28" s="20">
        <f>F28</f>
        <v>0</v>
      </c>
      <c r="I28" s="23">
        <v>0</v>
      </c>
      <c r="J28" s="27" t="s">
        <v>38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</row>
    <row r="29" spans="1:109" s="4" customFormat="1" ht="21.75" customHeight="1" thickBot="1" x14ac:dyDescent="0.25">
      <c r="A29" s="37" t="s">
        <v>13</v>
      </c>
      <c r="B29" s="38"/>
      <c r="C29" s="21">
        <f t="shared" ref="C29" si="4">SUM(C28:C28)</f>
        <v>172200000</v>
      </c>
      <c r="D29" s="21">
        <f t="shared" ref="D29" si="5">SUM(D28:D28)</f>
        <v>172200000</v>
      </c>
      <c r="E29" s="21">
        <f t="shared" ref="E29" si="6">SUM(E28:E28)</f>
        <v>172200000</v>
      </c>
      <c r="F29" s="21">
        <f t="shared" ref="F29" si="7">SUM(F28:F28)</f>
        <v>0</v>
      </c>
      <c r="G29" s="21">
        <f t="shared" ref="G29" si="8">SUM(G28:G28)</f>
        <v>0</v>
      </c>
      <c r="H29" s="21">
        <f t="shared" ref="H29" si="9">SUM(H28:H28)</f>
        <v>0</v>
      </c>
      <c r="I29" s="21">
        <f t="shared" ref="I29" si="10">SUM(I28:I28)</f>
        <v>0</v>
      </c>
      <c r="J29" s="2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</row>
    <row r="30" spans="1:109" ht="13.5" thickBot="1" x14ac:dyDescent="0.25">
      <c r="A30" s="15"/>
    </row>
    <row r="31" spans="1:109" s="4" customFormat="1" ht="47.25" customHeight="1" x14ac:dyDescent="0.2">
      <c r="A31" s="45" t="s">
        <v>47</v>
      </c>
      <c r="B31" s="46"/>
      <c r="C31" s="46"/>
      <c r="D31" s="46"/>
      <c r="E31" s="46"/>
      <c r="F31" s="46"/>
      <c r="G31" s="46"/>
      <c r="H31" s="46"/>
      <c r="I31" s="46"/>
      <c r="J31" s="47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</row>
    <row r="32" spans="1:109" s="4" customFormat="1" ht="37.5" customHeight="1" thickBot="1" x14ac:dyDescent="0.25">
      <c r="A32" s="18" t="s">
        <v>28</v>
      </c>
      <c r="B32" s="32" t="s">
        <v>45</v>
      </c>
      <c r="C32" s="19">
        <v>4185000</v>
      </c>
      <c r="D32" s="20">
        <v>4185000</v>
      </c>
      <c r="E32" s="19">
        <v>3766500</v>
      </c>
      <c r="F32" s="19">
        <v>418500</v>
      </c>
      <c r="G32" s="19">
        <v>0</v>
      </c>
      <c r="H32" s="20">
        <v>418500</v>
      </c>
      <c r="I32" s="23">
        <v>0</v>
      </c>
      <c r="J32" s="27" t="s">
        <v>44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</row>
    <row r="33" spans="1:109" s="4" customFormat="1" ht="21.75" customHeight="1" thickBot="1" x14ac:dyDescent="0.25">
      <c r="A33" s="37" t="s">
        <v>13</v>
      </c>
      <c r="B33" s="38"/>
      <c r="C33" s="21">
        <f t="shared" ref="C33:I33" si="11">SUM(C32:C32)</f>
        <v>4185000</v>
      </c>
      <c r="D33" s="21">
        <f t="shared" si="11"/>
        <v>4185000</v>
      </c>
      <c r="E33" s="21">
        <f t="shared" si="11"/>
        <v>3766500</v>
      </c>
      <c r="F33" s="21">
        <f t="shared" si="11"/>
        <v>418500</v>
      </c>
      <c r="G33" s="21">
        <f t="shared" si="11"/>
        <v>0</v>
      </c>
      <c r="H33" s="21">
        <f t="shared" si="11"/>
        <v>418500</v>
      </c>
      <c r="I33" s="21">
        <f t="shared" si="11"/>
        <v>0</v>
      </c>
      <c r="J33" s="2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</row>
    <row r="34" spans="1:109" ht="13.5" thickBot="1" x14ac:dyDescent="0.25">
      <c r="A34" s="15"/>
    </row>
    <row r="35" spans="1:109" s="4" customFormat="1" ht="34.5" customHeight="1" x14ac:dyDescent="0.2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7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</row>
    <row r="36" spans="1:109" s="4" customFormat="1" ht="34.5" customHeight="1" thickBot="1" x14ac:dyDescent="0.25">
      <c r="A36" s="18" t="s">
        <v>35</v>
      </c>
      <c r="B36" s="32" t="s">
        <v>46</v>
      </c>
      <c r="C36" s="19">
        <v>4824000</v>
      </c>
      <c r="D36" s="20">
        <v>4824000</v>
      </c>
      <c r="E36" s="19">
        <v>4824000</v>
      </c>
      <c r="F36" s="19">
        <v>0</v>
      </c>
      <c r="G36" s="19">
        <v>0</v>
      </c>
      <c r="H36" s="20">
        <v>0</v>
      </c>
      <c r="I36" s="23">
        <v>0</v>
      </c>
      <c r="J36" s="27" t="s">
        <v>49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</row>
    <row r="37" spans="1:109" s="4" customFormat="1" ht="21" customHeight="1" thickBot="1" x14ac:dyDescent="0.25">
      <c r="A37" s="37" t="s">
        <v>13</v>
      </c>
      <c r="B37" s="38"/>
      <c r="C37" s="21">
        <f t="shared" ref="C37:I37" si="12">SUM(C36:C36)</f>
        <v>4824000</v>
      </c>
      <c r="D37" s="21">
        <f>SUM(D36:D36)</f>
        <v>4824000</v>
      </c>
      <c r="E37" s="21">
        <f t="shared" si="12"/>
        <v>4824000</v>
      </c>
      <c r="F37" s="21">
        <f t="shared" si="12"/>
        <v>0</v>
      </c>
      <c r="G37" s="21">
        <f t="shared" si="12"/>
        <v>0</v>
      </c>
      <c r="H37" s="21">
        <f t="shared" si="12"/>
        <v>0</v>
      </c>
      <c r="I37" s="21">
        <f t="shared" si="12"/>
        <v>0</v>
      </c>
      <c r="J37" s="2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</row>
    <row r="38" spans="1:109" ht="13.5" thickBot="1" x14ac:dyDescent="0.25">
      <c r="A38" s="15"/>
    </row>
    <row r="39" spans="1:109" s="4" customFormat="1" ht="34.5" customHeight="1" thickBot="1" x14ac:dyDescent="0.25">
      <c r="A39" s="37" t="s">
        <v>34</v>
      </c>
      <c r="B39" s="38"/>
      <c r="C39" s="21">
        <f t="shared" ref="C39:I39" si="13">C11+C15+C25+C29+C33+C37</f>
        <v>243412836</v>
      </c>
      <c r="D39" s="21">
        <f t="shared" si="13"/>
        <v>243412836</v>
      </c>
      <c r="E39" s="21">
        <f t="shared" si="13"/>
        <v>238584178.19999999</v>
      </c>
      <c r="F39" s="21">
        <f t="shared" si="13"/>
        <v>4828657.8</v>
      </c>
      <c r="G39" s="21">
        <f t="shared" si="13"/>
        <v>0</v>
      </c>
      <c r="H39" s="21">
        <f t="shared" si="13"/>
        <v>4828657.8</v>
      </c>
      <c r="I39" s="21">
        <f t="shared" si="13"/>
        <v>0</v>
      </c>
      <c r="J39" s="2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09" x14ac:dyDescent="0.2">
      <c r="A40" s="16"/>
    </row>
    <row r="41" spans="1:109" x14ac:dyDescent="0.2">
      <c r="B41" s="11"/>
    </row>
    <row r="42" spans="1:109" x14ac:dyDescent="0.2">
      <c r="B42" s="10"/>
    </row>
    <row r="43" spans="1:109" x14ac:dyDescent="0.2">
      <c r="B43" s="10"/>
    </row>
  </sheetData>
  <mergeCells count="25">
    <mergeCell ref="A17:J17"/>
    <mergeCell ref="A25:B25"/>
    <mergeCell ref="A39:B39"/>
    <mergeCell ref="A13:J13"/>
    <mergeCell ref="A15:B15"/>
    <mergeCell ref="A27:J27"/>
    <mergeCell ref="A29:B29"/>
    <mergeCell ref="A31:J31"/>
    <mergeCell ref="A33:B33"/>
    <mergeCell ref="A35:J35"/>
    <mergeCell ref="A37:B37"/>
    <mergeCell ref="A1:J1"/>
    <mergeCell ref="B3:B4"/>
    <mergeCell ref="C3:C4"/>
    <mergeCell ref="D3:D4"/>
    <mergeCell ref="G3:G5"/>
    <mergeCell ref="J3:J5"/>
    <mergeCell ref="E3:E5"/>
    <mergeCell ref="F3:F5"/>
    <mergeCell ref="A3:A4"/>
    <mergeCell ref="A11:B11"/>
    <mergeCell ref="I3:I5"/>
    <mergeCell ref="H3:H5"/>
    <mergeCell ref="A7:J7"/>
    <mergeCell ref="A8:J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1" firstPageNumber="2" fitToHeight="0" orientation="landscape" useFirstPageNumber="1" r:id="rId1"/>
  <headerFooter scaleWithDoc="0" alignWithMargins="0">
    <oddHeader>&amp;LPříloha č.1</oddHeader>
    <oddFooter>&amp;L&amp;"Arial,Kurzíva"Zastupitelstvo Olomouckého kraje 18. 12. 2015
32. Projekty Olomouckého kraje spolufinancované z evropských fondů předkládané ke schválení financování
Příloha č. 1 Podané žádosti o dotaci z EF&amp;R&amp;"Arial,Kurzíva"Strana &amp;P (celkem 3)</oddFooter>
  </headerFooter>
  <rowBreaks count="1" manualBreakCount="1">
    <brk id="2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Stašková Vendula</cp:lastModifiedBy>
  <cp:lastPrinted>2015-11-24T18:15:33Z</cp:lastPrinted>
  <dcterms:created xsi:type="dcterms:W3CDTF">2010-05-05T13:52:59Z</dcterms:created>
  <dcterms:modified xsi:type="dcterms:W3CDTF">2016-01-05T08:25:46Z</dcterms:modified>
</cp:coreProperties>
</file>