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18120" windowHeight="11775"/>
  </bookViews>
  <sheets>
    <sheet name="výdaje" sheetId="8" r:id="rId1"/>
    <sheet name="ORJ - 30" sheetId="12" r:id="rId2"/>
    <sheet name="ORJ - 59" sheetId="6" r:id="rId3"/>
    <sheet name="ORJ - 60" sheetId="15" r:id="rId4"/>
    <sheet name="ORJ - 64" sheetId="11" r:id="rId5"/>
    <sheet name="ORJ - 74" sheetId="9" r:id="rId6"/>
    <sheet name="ORJ - 76" sheetId="14" r:id="rId7"/>
  </sheets>
  <definedNames>
    <definedName name="_xlnm.Print_Area" localSheetId="1">'ORJ - 30'!$A$1:$G$24</definedName>
    <definedName name="_xlnm.Print_Area" localSheetId="2">'ORJ - 59'!$A$1:$G$63</definedName>
    <definedName name="_xlnm.Print_Area" localSheetId="3">'ORJ - 60'!$A$1:$G$23</definedName>
    <definedName name="_xlnm.Print_Area" localSheetId="4">'ORJ - 64'!$A$1:$G$23</definedName>
    <definedName name="_xlnm.Print_Area" localSheetId="5">'ORJ - 74'!$A$1:$G$134</definedName>
    <definedName name="_xlnm.Print_Area" localSheetId="6">'ORJ - 76'!$A$1:$G$23</definedName>
  </definedNames>
  <calcPr calcId="145621"/>
</workbook>
</file>

<file path=xl/calcChain.xml><?xml version="1.0" encoding="utf-8"?>
<calcChain xmlns="http://schemas.openxmlformats.org/spreadsheetml/2006/main">
  <c r="C62" i="8" l="1"/>
  <c r="D13" i="9"/>
  <c r="E13" i="9"/>
  <c r="G12" i="9"/>
  <c r="C54" i="8"/>
  <c r="D12" i="6"/>
  <c r="F16" i="9" l="1"/>
  <c r="F48" i="6"/>
  <c r="F31" i="6"/>
  <c r="F14" i="6"/>
  <c r="F11" i="6" l="1"/>
  <c r="F10" i="6"/>
  <c r="F9" i="6"/>
  <c r="D62" i="8" l="1"/>
  <c r="F9" i="15" l="1"/>
  <c r="E56" i="8" s="1"/>
  <c r="E9" i="15"/>
  <c r="D56" i="8" s="1"/>
  <c r="F56" i="9" l="1"/>
  <c r="F119" i="9"/>
  <c r="F10" i="9" s="1"/>
  <c r="F7" i="9"/>
  <c r="F43" i="9"/>
  <c r="F8" i="9" s="1"/>
  <c r="F13" i="9" l="1"/>
  <c r="E60" i="8" s="1"/>
  <c r="D60" i="8"/>
  <c r="C60" i="8"/>
  <c r="F9" i="9"/>
  <c r="F123" i="9"/>
  <c r="F53" i="9"/>
  <c r="F52" i="9"/>
  <c r="F19" i="11"/>
  <c r="F13" i="11"/>
  <c r="G7" i="11"/>
  <c r="G7" i="12"/>
  <c r="F12" i="15"/>
  <c r="F19" i="15"/>
  <c r="D9" i="15"/>
  <c r="C56" i="8" s="1"/>
  <c r="E12" i="6"/>
  <c r="D54" i="8" s="1"/>
  <c r="F12" i="6" l="1"/>
  <c r="E54" i="8" s="1"/>
  <c r="F12" i="14"/>
  <c r="F9" i="14"/>
  <c r="E62" i="8" s="1"/>
  <c r="F12" i="12" l="1"/>
  <c r="E10" i="11" l="1"/>
  <c r="D58" i="8" s="1"/>
  <c r="F10" i="11"/>
  <c r="E58" i="8" s="1"/>
  <c r="D10" i="11"/>
  <c r="C58" i="8" s="1"/>
  <c r="E10" i="12"/>
  <c r="D52" i="8" s="1"/>
  <c r="F10" i="12"/>
  <c r="E52" i="8" s="1"/>
  <c r="D10" i="12"/>
  <c r="C52" i="8" s="1"/>
  <c r="C64" i="8" s="1"/>
  <c r="E64" i="8" l="1"/>
  <c r="F64" i="8"/>
  <c r="D64" i="8"/>
  <c r="G10" i="11"/>
  <c r="F52" i="8"/>
  <c r="G10" i="12" l="1"/>
  <c r="G9" i="9" l="1"/>
  <c r="G7" i="9"/>
  <c r="G13" i="9" l="1"/>
  <c r="F58" i="8" l="1"/>
  <c r="D47" i="8" l="1"/>
  <c r="E44" i="8"/>
  <c r="E43" i="8" s="1"/>
  <c r="D44" i="8"/>
  <c r="C44" i="8"/>
  <c r="F42" i="8"/>
  <c r="C42" i="8"/>
  <c r="E41" i="8"/>
  <c r="D41" i="8"/>
  <c r="F40" i="8"/>
  <c r="C40" i="8"/>
  <c r="C39" i="8" s="1"/>
  <c r="E39" i="8"/>
  <c r="D39" i="8"/>
  <c r="F37" i="8"/>
  <c r="E36" i="8"/>
  <c r="D36" i="8"/>
  <c r="C36" i="8"/>
  <c r="F34" i="8"/>
  <c r="E33" i="8"/>
  <c r="D33" i="8"/>
  <c r="C33" i="8"/>
  <c r="F31" i="8"/>
  <c r="E30" i="8"/>
  <c r="D30" i="8"/>
  <c r="C30" i="8"/>
  <c r="E29" i="8"/>
  <c r="F29" i="8" s="1"/>
  <c r="F28" i="8"/>
  <c r="D27" i="8"/>
  <c r="C27" i="8"/>
  <c r="E26" i="8"/>
  <c r="F26" i="8" s="1"/>
  <c r="D25" i="8"/>
  <c r="C25" i="8"/>
  <c r="E24" i="8"/>
  <c r="D24" i="8"/>
  <c r="D22" i="8" s="1"/>
  <c r="C24" i="8"/>
  <c r="C22" i="8" s="1"/>
  <c r="F23" i="8"/>
  <c r="E22" i="8"/>
  <c r="E21" i="8"/>
  <c r="E19" i="8" s="1"/>
  <c r="D21" i="8"/>
  <c r="D19" i="8" s="1"/>
  <c r="C21" i="8"/>
  <c r="C19" i="8" s="1"/>
  <c r="F20" i="8"/>
  <c r="F18" i="8"/>
  <c r="F17" i="8"/>
  <c r="E16" i="8"/>
  <c r="D16" i="8"/>
  <c r="C16" i="8"/>
  <c r="F15" i="8"/>
  <c r="F14" i="8"/>
  <c r="E13" i="8"/>
  <c r="D13" i="8"/>
  <c r="C13" i="8"/>
  <c r="E12" i="8"/>
  <c r="E11" i="8" s="1"/>
  <c r="D12" i="8"/>
  <c r="D11" i="8" s="1"/>
  <c r="C12" i="8"/>
  <c r="C11" i="8" s="1"/>
  <c r="E10" i="8"/>
  <c r="E47" i="8" s="1"/>
  <c r="F9" i="8"/>
  <c r="D8" i="8"/>
  <c r="C8" i="8"/>
  <c r="E25" i="8" l="1"/>
  <c r="F25" i="8" s="1"/>
  <c r="F30" i="8"/>
  <c r="F36" i="8"/>
  <c r="F47" i="8"/>
  <c r="C46" i="8"/>
  <c r="D46" i="8"/>
  <c r="C47" i="8"/>
  <c r="F12" i="8"/>
  <c r="F16" i="8"/>
  <c r="F24" i="8"/>
  <c r="F60" i="8"/>
  <c r="F19" i="8"/>
  <c r="C41" i="8"/>
  <c r="E27" i="8"/>
  <c r="F27" i="8" s="1"/>
  <c r="F33" i="8"/>
  <c r="F39" i="8"/>
  <c r="C43" i="8"/>
  <c r="C45" i="8" s="1"/>
  <c r="F11" i="8"/>
  <c r="F13" i="8"/>
  <c r="F41" i="8"/>
  <c r="D43" i="8"/>
  <c r="D45" i="8" s="1"/>
  <c r="F22" i="8"/>
  <c r="F21" i="8"/>
  <c r="F44" i="8"/>
  <c r="E8" i="8"/>
  <c r="F8" i="8" s="1"/>
  <c r="F10" i="8"/>
  <c r="E46" i="8"/>
  <c r="F46" i="8" l="1"/>
  <c r="E45" i="8"/>
  <c r="F45" i="8" s="1"/>
  <c r="F43" i="8"/>
</calcChain>
</file>

<file path=xl/sharedStrings.xml><?xml version="1.0" encoding="utf-8"?>
<sst xmlns="http://schemas.openxmlformats.org/spreadsheetml/2006/main" count="446" uniqueCount="174">
  <si>
    <t>Správce:</t>
  </si>
  <si>
    <t>vedoucí odboru</t>
  </si>
  <si>
    <t>v tis. Kč</t>
  </si>
  <si>
    <t>%</t>
  </si>
  <si>
    <t>Konzultační, poradenské a právní služby</t>
  </si>
  <si>
    <t>Nákup ostatních služeb</t>
  </si>
  <si>
    <t>Celkem</t>
  </si>
  <si>
    <t>tis.Kč</t>
  </si>
  <si>
    <t>ORJ - 59</t>
  </si>
  <si>
    <t>Nákup materiálu j.n.</t>
  </si>
  <si>
    <t>Cestovné (tuzemské i zahraniční)</t>
  </si>
  <si>
    <t>ORJ - 64</t>
  </si>
  <si>
    <t>e) Evropské programy</t>
  </si>
  <si>
    <t>Rekapitulace</t>
  </si>
  <si>
    <t>PŘÍJMY Olomouckého kraje na rok 2008</t>
  </si>
  <si>
    <t>ORJ</t>
  </si>
  <si>
    <t>Schválený rozpočet 2007</t>
  </si>
  <si>
    <t>Upravený rozpočet k 31.8.2007</t>
  </si>
  <si>
    <t>Návrh rozpočtu 2008</t>
  </si>
  <si>
    <t>SROP 3.3 - Partnerství pro rozvoj kraje</t>
  </si>
  <si>
    <t>z toho:</t>
  </si>
  <si>
    <t>přijaté úvěry</t>
  </si>
  <si>
    <t>přijaté dotace</t>
  </si>
  <si>
    <t>EHP Norsko - Brána poznání otevřena</t>
  </si>
  <si>
    <t xml:space="preserve">GS - 1.1 - Podpora podnikání ve vybraných regionech Olomouckého kraje </t>
  </si>
  <si>
    <t xml:space="preserve">GS - 1.1 - Podpora malého a středního podnikání ve vybraných regionech Olomouckého kraje </t>
  </si>
  <si>
    <t xml:space="preserve">GS - 3.2 - Podpora sociální integrace v Olomouckém kraji </t>
  </si>
  <si>
    <t>GS - 4.1.2 - Podpora regionálních a místních služeb cestovního ruchu - veřené subjekty a neziskové organizace</t>
  </si>
  <si>
    <t>GS - 1.1 - Podpora regionálních a místních služeb cestovního ruchu - malí a střední podnikatelé v Olomouckém kraji</t>
  </si>
  <si>
    <t>INTERREG IIIA - Turistický informační portál Olomouckého kraje</t>
  </si>
  <si>
    <t>přijatá dotace</t>
  </si>
  <si>
    <t>INTERREG IIIA - Rekonstrukce silnice II/457, 445 v úseku Zlaté Hory - Konradów</t>
  </si>
  <si>
    <t>SROP - 4.1.2 - Marketing cestovního ruchu v Olomouckém kraji</t>
  </si>
  <si>
    <t>Vzdělávání učitelů v přípravě a řízení projektů SF EU na středních školách</t>
  </si>
  <si>
    <t>BIS RTD - Podpora veřejného financování výzkumu a technologického rozvoje v regionech</t>
  </si>
  <si>
    <t>v tis.Kč</t>
  </si>
  <si>
    <t>Ostatní projekty v rámci Regionálního operačního programu</t>
  </si>
  <si>
    <t>Operační program zaměstnanost a lidské zdroje</t>
  </si>
  <si>
    <t>Projekty regionálního rozvoje</t>
  </si>
  <si>
    <t>ORJ - 74</t>
  </si>
  <si>
    <t>Ostatní osobní výdaje</t>
  </si>
  <si>
    <t>projekt:Spolupráce v oblasti zaměstnanosti a služeb ve venkovských oblastech</t>
  </si>
  <si>
    <t>Platy zaměstnanců v pracovním poměru</t>
  </si>
  <si>
    <t>Služby telekomunikací a radiokomunikací</t>
  </si>
  <si>
    <t>Nájemné</t>
  </si>
  <si>
    <t>Služby školení a vzdělávání</t>
  </si>
  <si>
    <t>Pohoštění</t>
  </si>
  <si>
    <t>Účastnické poplatky na konference</t>
  </si>
  <si>
    <t xml:space="preserve">Povinné odvody zaměstnavatele na sociální pojištění z platů členů projektového týmu - 5 pracovních úvazků.   
</t>
  </si>
  <si>
    <t xml:space="preserve">Povinné odvody zaměstnavatele na veřejné zdravotní pojištění z platů členů projektového týmu - 5 pracovních úvazků.   
</t>
  </si>
  <si>
    <t>tis. Kč</t>
  </si>
  <si>
    <t>Neinvestiční nákupy a související výdaje</t>
  </si>
  <si>
    <t>7=6/4</t>
  </si>
  <si>
    <t>Výdaje na platy, ostatní platby za provedenou práci a pojistné</t>
  </si>
  <si>
    <t>Neinvestiční transfery podnikatelským subjektům</t>
  </si>
  <si>
    <t>§3636, seskupení pol. 50 - Výdaje na platy, ostatní platby za provedenou práci a pojistné</t>
  </si>
  <si>
    <t>§3636, seskupení pol. 51 - Neinvestiční nákupy a související výdaje</t>
  </si>
  <si>
    <t>§6223, seskupení pol. 50 - Výdaje na platy, ostatní platby za provedenou práci a pojistné</t>
  </si>
  <si>
    <t>Drobný hmotný dlouhodobý majetek</t>
  </si>
  <si>
    <t>Povinné poj. na soc. zab. a přísp. na st. pol. zaměstnanosti</t>
  </si>
  <si>
    <t>Povinné poj. na veřejné zdravotní pojištění</t>
  </si>
  <si>
    <t xml:space="preserve">Výdaje členů projektového týmu projektu Spolupráce v oblasti zaměstnanosti a služeb ve venkovských oblastech (7 členů). 
</t>
  </si>
  <si>
    <t xml:space="preserve">Výdaje na úhradu služeb telefonního operátora - paušály služebních mobilních telefonů členů projektového týmu.   
</t>
  </si>
  <si>
    <t xml:space="preserve">projekt: Inovační vouchery v Olomouckém kraji </t>
  </si>
  <si>
    <t>Ing. Radek Dosoudil</t>
  </si>
  <si>
    <t>ORJ - 30</t>
  </si>
  <si>
    <t>51</t>
  </si>
  <si>
    <t>3636</t>
  </si>
  <si>
    <t xml:space="preserve">Jedná se o konzultační, poradenské a právní služby, studie, znalecké posudky. 
</t>
  </si>
  <si>
    <t xml:space="preserve">Jedná se o pokrytí nákladů spojených s překlady a dalšími službami. 
</t>
  </si>
  <si>
    <t>Příprava projektů</t>
  </si>
  <si>
    <t>§6172, seskupení pol. 50 - Výdaje na platy, ostatní platby za provedenou práci a pojistné</t>
  </si>
  <si>
    <t>3. Výdaje Olomouckého kraje na rok 2016</t>
  </si>
  <si>
    <t>Schválený rozpočet 2015</t>
  </si>
  <si>
    <t>Návrh rozpočtu na rok 2016</t>
  </si>
  <si>
    <t>Odbor strategického rozvoje kraje, územního plánování a stavebního řádu</t>
  </si>
  <si>
    <t>4399</t>
  </si>
  <si>
    <t>53</t>
  </si>
  <si>
    <t>Ostatní neinvestiční transfery jiným veřejným rozpočtům</t>
  </si>
  <si>
    <t>§4399, seskupení pol. 53 - Ostatní neinvestiční transfery jiným veřejným rozpočtům</t>
  </si>
  <si>
    <t xml:space="preserve">projekt: Podpora plánování rozvoje sociálních služeb v Olomouckém kraji </t>
  </si>
  <si>
    <t>Jedná se o zaplacení penále FÚ za minulé období v případě, že nedojde k jeho prominutí GFŘ.</t>
  </si>
  <si>
    <t xml:space="preserve"> </t>
  </si>
  <si>
    <t xml:space="preserve">Jedná se o pořízení studií, investičních záměrů a dalších nákladů na dokumentaci a VZ                                                                                                    v souvislosti s přípravou projektů z evropských fondů a národních dotačních programů. </t>
  </si>
  <si>
    <t>§3299, seskupení pol. 50 - Výdaje na platy, ostatní platby za provedenou práci a pojistné</t>
  </si>
  <si>
    <t>Projekt Krajský akční plán rozvoje vzdělávání Olomouckého kraje</t>
  </si>
  <si>
    <t>Platy zaměstnanců v pracovním poměru, povinné pojistné na sociální zabezpečení a příspěvek na státní politiku zaměstnanosti, povinné pojistné na veřejné zdravotní pojištění</t>
  </si>
  <si>
    <t>Jedná se o spolufinancování podílu Olomouckého kraje na osobní výdaje na zaměstnance v pracovním poměru, kteří budou součástí realizačního týmu projektu v roce 2016 (plat, sociální a zdravotní pojištění hrazené zaměstnavatelem)</t>
  </si>
  <si>
    <t>§3299, seskupení pol. 51 - Neinvestiční nákupy a související výdaje</t>
  </si>
  <si>
    <t xml:space="preserve">Jedná se spolufinancování podílu Olomouckého kraje na výdaje na základě uzavřených smluv </t>
  </si>
  <si>
    <t xml:space="preserve">a objednávek s dodavateli v rámci tohoto projektu v roce 2016. </t>
  </si>
  <si>
    <t>ORJ - 76</t>
  </si>
  <si>
    <t>projekt: Olomoucký kraj – Nemocnice Olomouckého kraje a.s. – obnova dialyzačních monitorů pro Nemocnici Přerov a Nemocnici Prostějov</t>
  </si>
  <si>
    <t>Jedná se o spolufinancování 20 % podílu Olomouckého kraje na projekt z dotace Ministerstva zdravotnictví programu 235210.  Financování projektu bylo schváleno v ZOK 26. 6. 2015.</t>
  </si>
  <si>
    <t>projekt: Olomoucký kraj – Nemocnice Olomouckého kraje a.s. – obnova videoendoskopů pro Nemocnici Prostějov</t>
  </si>
  <si>
    <t>projekt: Olomoucký kraj – Nemocnice Olomouckého kraje a.s. – obnova laparoskopické věže pro Nemocnici Přerov</t>
  </si>
  <si>
    <t>projekt: Olomoucký kraj – Nemocnice Olomouckého kraje a.s. – obnova echokardiografického ultrazvukového přístroje pro Nemocnici Přerov</t>
  </si>
  <si>
    <t>projekt: Olomoucký kraj - OLÚ Paseka - přenosné defibrilátory s monitorem</t>
  </si>
  <si>
    <t>projekt: Olomoucký kraj - OLÚ Paseka - elektronická ošetřovatelská dokumentace</t>
  </si>
  <si>
    <t>projekt: Olomoucký kraj - OLÚ Paseka - částečná digitalizace rentgenu</t>
  </si>
  <si>
    <t>projekt: Olomoucký kraj - OLÚ Paseka - dorozumívací zařízení</t>
  </si>
  <si>
    <t>projekt: Olomoucký kraj - ZZS OK - telefonní ústředna</t>
  </si>
  <si>
    <t>projekt: Olomoucký kraj - ZZS OK - VPN koncentrátory</t>
  </si>
  <si>
    <t>projekt: Olomoucký kraj - ZZS OK - centrální datové uložiště</t>
  </si>
  <si>
    <t>Výpočetní technika</t>
  </si>
  <si>
    <t>projekt: Olomoucký kraj - ZZS OK - centrální logovací systém</t>
  </si>
  <si>
    <t>Programové vybavení</t>
  </si>
  <si>
    <t>Investiční nákupy a související výdaje</t>
  </si>
  <si>
    <t>projekt: Služby sociální prevence v Olomouckém kraji</t>
  </si>
  <si>
    <t xml:space="preserve">Jedná se spolufinancování podílu Olomouckého kraje na výdaje na základě uzavřených smluv s poskytovateli sociálních </t>
  </si>
  <si>
    <t xml:space="preserve">služeb a objednávek s dodavatelem v rámci tohoto projektu v roce 2016 v rámci přímých i nepřímých výdajů. </t>
  </si>
  <si>
    <t xml:space="preserve">Jedná se o spolufinancování podílu Olomouckého kraje na platy zaměstnanců v pracovním poměru, </t>
  </si>
  <si>
    <t>vykonávajících činnost spojenou s realizací projektů v roce 2016 v rámci nepřímých výdajů.</t>
  </si>
  <si>
    <t>ORJ - 60</t>
  </si>
  <si>
    <t>vykonávajících činnost spojenou s realizací projektů v roce 2016 v rámci přímých a nepřímých výdajů.</t>
  </si>
  <si>
    <t>§4374, seskupení pol. 51 - Neinvestiční nákupy a související výdaje</t>
  </si>
  <si>
    <t>projekty v oblasti sociální  specifický cíl 2.2 Operačního programu zaměstnanost</t>
  </si>
  <si>
    <t xml:space="preserve">projekt: Rozvoj regionálního partnerství v programovém období EU 2014 - 2020 (podpora činnosti RSK OK) </t>
  </si>
  <si>
    <t xml:space="preserve">Platy členů projektového týmu vč. odměn.
</t>
  </si>
  <si>
    <t xml:space="preserve">Povinné odvody zaměstnavatele na sociální pojištění z platů členů projektového týmu.
</t>
  </si>
  <si>
    <t xml:space="preserve">Povinné odvody zaměstnavatele na veřejné zdravotní pojištění z platů členů projektového týmu.
</t>
  </si>
  <si>
    <t xml:space="preserve">Projekt technické pomoci Olomouckého kraje v rámci INTERREG V-A Česká republika </t>
  </si>
  <si>
    <t xml:space="preserve">Platy členů projektového týmu včetně odměn - 2 x 0,5 úvazku.  
</t>
  </si>
  <si>
    <t xml:space="preserve">Povinné odvody zaměstnavatele na sociální pojištění z platů členů projektového týmu - 2 x 0,5 úvazku.  
</t>
  </si>
  <si>
    <t xml:space="preserve">Povinné odvody zaměstnavatele na zdravotní pojištění z platů členů projektového týmu - 2 x 0,5 úvazku.  
</t>
  </si>
  <si>
    <t>Personální výdaje na DPP hodnotitelů. Bude převedeno na ORJ 03.</t>
  </si>
  <si>
    <t>projekt: Smart Akcelerátor Olomouckého kraje</t>
  </si>
  <si>
    <t xml:space="preserve">Platy členů projektového týmu včetně odměn - 1 úvazek krajský RIS 3 koordinátor a 0,25 úvazek finanční koordinátor. 
</t>
  </si>
  <si>
    <t xml:space="preserve">Povinné odvody zaměstnavatele na sociální pojištění z platů členů projektového týmu a z DPČ externích zaměstnanců.  
</t>
  </si>
  <si>
    <t xml:space="preserve">Povinné odvody zaměstnavatele na veřejné zdravotní pojištění z platů členů projektového týmu a z DPČ externích zaměstnanců.  
</t>
  </si>
  <si>
    <t xml:space="preserve">Personální výdaje na DPČ externích zaměstnanců (výkonná jednotka OK4 Inovace) - 0,5 úvazek RIS 3 manažer výkonné jednotky, 2 x 0,5 úvazku RIS 3 developer strategických projektů, 0,5 úvazek RIS 3 odborný asistent, 0,25 úvazek RIS 3 finanční manažer výkonné jednotky, 0,5 úvazek marketingový manažer, 0,25 úvazek RIS 3 analytik. </t>
  </si>
  <si>
    <t>Projekt International SMEs Everywhere Project (ISEP)</t>
  </si>
  <si>
    <t>Platy členů projektového týmu (záměstnanců krajského úřadu) v rámci DPP. 0,2 úvazek manažer projektu, 0,2 úvazek administrativní pracovník, 0,2 úvazek finanční manažer.</t>
  </si>
  <si>
    <t xml:space="preserve">Výdaje členů projektového týmu (záměstnanců krajského úřadu) v rámci DPP. 0,2 úvazek manažer projektu, 0,2 úvazek administrativní pracovník, 0,2 úvazek finanční manažer. </t>
  </si>
  <si>
    <t>Výdaje na nákup kancelářských potřeb zejm. tonerů pro potřeby projektového týmu a další nákup materiálu související s realizovanými  
aktivitami projektu.</t>
  </si>
  <si>
    <t>Výdaje na nákup majetku pro potřeby projektového týmu.</t>
  </si>
  <si>
    <t xml:space="preserve">Pronájem prostor a zajištění techniky pro zasedání Regionální stálé konference pro území Olomouckého kraje (RSK OK) a pracovních skupin RSK OK.  </t>
  </si>
  <si>
    <t xml:space="preserve">Výdaje na dodavatelské pořízení a aktualizaci Regionálního akčního plánu Strategie regionálního rozvoje Olomouckého kraje (RAP OK) dle požadavků členů RSK OK a PS RSK OK.
 </t>
  </si>
  <si>
    <t xml:space="preserve">Výdaje na nákup vzdělávacích služeb zaměřených na cílovou skupinu projektu - odborná školení, semináře, kurzy (část zaměstnanci KUOK) </t>
  </si>
  <si>
    <t xml:space="preserve">1. Výdaje na nákup vzdělávacích služeb zaměřených na cílovou skupinu projektu - odborná školení, semináře, kurzy (část externí účastníci) - 300 tis. Kč. 
2. Náklady na styk s veřejností, finanční náklady a náklady související s monitorováním a hodnocením RAP SRR OK, sdílení příkladů dobré praxe mezi jednotlivými nositeli integrovaných nástrojů - 400 tis. Kč. 
3. Publicita a marketing projektu - inzerce zaměřená na zajištění informační a propagační role RSK OK - 200 tis. Kč. 
</t>
  </si>
  <si>
    <t xml:space="preserve">Výdaje na cestovní náhrady projektového týmu uskutečněných v rámci plnění cílů projektu.
</t>
  </si>
  <si>
    <t xml:space="preserve">Výdaje na pohoštění účastníků zasedání Regionální stálé konference pro území Olomouckého kraje (RSK OK) a pracovních skupin RSK OK.   
</t>
  </si>
  <si>
    <t xml:space="preserve">Výdaje na úhradu účasti členů projekového týmu na školeních, konferencích.   
</t>
  </si>
  <si>
    <t xml:space="preserve">Výdaje na případný dotisk letáku k programovému období 2014-2020, dle potřeby - 15 tis. Kč. 
Výdaje na propagační předměty (bloky, složky, tužky, ...) - 100 tis. Kč. 
Výdaje na nákup USB flash disků - 5 tis. Kč. </t>
  </si>
  <si>
    <t xml:space="preserve">Výdaje na nákup majetku pro potřeby projektového týmu - notebook včetně příslušenství (20 tis. Kč), fotoaparát včetně příslušenství (10 tis. Kč). </t>
  </si>
  <si>
    <t xml:space="preserve">Pronájem prostor a zajištění techniky na informativní semináře a konzultační dny pro potenciální žadatele Programu, a to v souvislosti s vyhlášením výzev ve spolupráci se Společným sekretariátem (JS) Programu. </t>
  </si>
  <si>
    <t xml:space="preserve">Výdaje na externí přednášející na školeních (část zaměstnanci KÚOK) - 5 tis. Kč. </t>
  </si>
  <si>
    <t xml:space="preserve">Výdaje na propagaci Programu formou inzerce v tisku - 40 tis. Kč.  
Výdaje na zajištění tlumočnických služeb - 10 tis. Kč. 
Výdaje na externí přednášející na školeních (část externí účastníci) - 45 tis. Kč. 
Výdaje na překlady žádostí, publikací, prezentací apod. - 20 tis. Kč. 
</t>
  </si>
  <si>
    <t xml:space="preserve">Výdaje na cestovní náhrady projektového týmu a expertů (hodnotitelů projektů) uskutečněných v rámci plnění cílů projektu.  
</t>
  </si>
  <si>
    <t xml:space="preserve">Výdaje na pohoštění účastníků informativních seminářů a konzultačních dnů pro potenciální žadatele Programu, a to v souvislosti s vyhlášením výzev ve spolupráci se Společným sekretariátem (JS) Programu. 
</t>
  </si>
  <si>
    <t xml:space="preserve">Výdaje na úhradu účasti členů projektového týmu na školeních a odborné přípravě - polština, další školení. 
</t>
  </si>
  <si>
    <t xml:space="preserve">Výdaje na nákup kancelářských potřeb zejm. tonerů pro potřeby projektového týmu a další nákup materiálu související s realizovanými  
aktivitami projektu. </t>
  </si>
  <si>
    <t xml:space="preserve">Výdaje na nákup majetku pro potřeby projektového týmu - notebook, mobilní telefony, fotoaparát včetně příslušenství apod. </t>
  </si>
  <si>
    <t xml:space="preserve">Pronájem prostor a zajištění techniky pro akce v rámci projektu. </t>
  </si>
  <si>
    <t xml:space="preserve">Výdaje na dodavatelské zpracování analýz a evaluačních studií.
 </t>
  </si>
  <si>
    <t xml:space="preserve">Výdaje na nákup vzdělávacích služeb zaměřených na cílovou skupinu projektu - odborná školení, semináře, kurzy (část zaměstnanci KÚOK)   </t>
  </si>
  <si>
    <t xml:space="preserve">Výdaje na nákup počítačových programů - licence </t>
  </si>
  <si>
    <t xml:space="preserve">Výdaje na pohoštění účastníků akcí v rámci projektu.   
</t>
  </si>
  <si>
    <t xml:space="preserve">Výdaje na zajištění přepravy zahraničních účastníků v rámci pracovní cesty v Olomouckém kraji - 20 tis. Kč.  
Výdaje na zajištění tlumočnických služeb na mezinárodní konferenci - 10 tis. Kč.   
</t>
  </si>
  <si>
    <t xml:space="preserve">Výdaje na pohoštění zahraničních účastníků v rámci pracovní cesty v Olomouckém kraji.   
</t>
  </si>
  <si>
    <t>§4399, seskupení pol. 51 - Neinvestiční nákupy a související výdaje</t>
  </si>
  <si>
    <t>§6223, seskupení pol. 51 - Neinvestiční nákupy a související výdaje</t>
  </si>
  <si>
    <t xml:space="preserve">a objednávek s dodavateli v rámci tohoto projektu v roce 2016 v rámci přímých výdajů. </t>
  </si>
  <si>
    <t xml:space="preserve">Výdaje na propagaci projektu formou inzerce v médiích  
Výdaje na nákup vzdělávacích služeb zaměřených na cílovou skupinu projektu - odborná školení, semináře, kurzy (část externí účastníci) 
</t>
  </si>
  <si>
    <t>Upravený rozpočet k 31.8.2015</t>
  </si>
  <si>
    <t>§3522, seskupení pol. 61 - Investiční nákupy a související výdaje</t>
  </si>
  <si>
    <t>§3523, seskupení pol. 61 - Investiční nákupy a související výdaje</t>
  </si>
  <si>
    <t>§3533, seskupení pol. 61 - Investiční nákupy a související výdaje</t>
  </si>
  <si>
    <t>Krajský akční plán rozvoje vzdělávání Olomouckého kraje</t>
  </si>
  <si>
    <t>Zajištění dostupnosti vybraných sociálních služeb v Olomouckém kraji</t>
  </si>
  <si>
    <t>Stroje, přístroje a zařízení</t>
  </si>
  <si>
    <t>Odbor strategického rozvoje kraje, územního plánování a stavebního řádu – Projekty regionálního rozvoje</t>
  </si>
  <si>
    <t>3719</t>
  </si>
  <si>
    <t>Odbor strategického rozvoje kraje, územního plánování a stavebního řádu - Krajský akční plán rozvoje vzdělávání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</si>
</sst>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5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color indexed="1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1"/>
      <color indexed="19"/>
      <name val="Arial"/>
      <family val="2"/>
      <charset val="238"/>
    </font>
    <font>
      <sz val="11"/>
      <name val="Arial CE"/>
      <charset val="238"/>
    </font>
    <font>
      <b/>
      <i/>
      <sz val="11"/>
      <color theme="2" tint="-0.499984740745262"/>
      <name val="Arial CE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 CE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213">
    <xf numFmtId="0" fontId="0" fillId="0" borderId="0" xfId="0"/>
    <xf numFmtId="0" fontId="2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right" vertical="center"/>
    </xf>
    <xf numFmtId="3" fontId="1" fillId="0" borderId="0" xfId="1" applyNumberFormat="1" applyAlignment="1">
      <alignment wrapText="1"/>
    </xf>
    <xf numFmtId="0" fontId="9" fillId="0" borderId="0" xfId="2" applyFont="1" applyFill="1"/>
    <xf numFmtId="0" fontId="7" fillId="0" borderId="0" xfId="2" applyFill="1"/>
    <xf numFmtId="0" fontId="10" fillId="0" borderId="0" xfId="2" applyFont="1" applyFill="1"/>
    <xf numFmtId="0" fontId="11" fillId="0" borderId="0" xfId="2" applyFont="1" applyFill="1"/>
    <xf numFmtId="0" fontId="7" fillId="0" borderId="3" xfId="2" applyFill="1" applyBorder="1" applyAlignment="1">
      <alignment horizontal="center" vertical="center"/>
    </xf>
    <xf numFmtId="0" fontId="7" fillId="0" borderId="4" xfId="2" applyFill="1" applyBorder="1"/>
    <xf numFmtId="3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/>
    </xf>
    <xf numFmtId="0" fontId="8" fillId="0" borderId="0" xfId="2" applyFont="1" applyFill="1" applyBorder="1" applyAlignment="1">
      <alignment wrapText="1"/>
    </xf>
    <xf numFmtId="3" fontId="12" fillId="0" borderId="7" xfId="2" applyNumberFormat="1" applyFont="1" applyFill="1" applyBorder="1"/>
    <xf numFmtId="164" fontId="12" fillId="0" borderId="8" xfId="2" applyNumberFormat="1" applyFont="1" applyFill="1" applyBorder="1"/>
    <xf numFmtId="0" fontId="12" fillId="0" borderId="0" xfId="2" applyFont="1" applyFill="1"/>
    <xf numFmtId="0" fontId="13" fillId="0" borderId="6" xfId="2" applyFont="1" applyFill="1" applyBorder="1" applyAlignment="1">
      <alignment horizontal="left"/>
    </xf>
    <xf numFmtId="0" fontId="13" fillId="0" borderId="0" xfId="2" applyFont="1" applyFill="1" applyBorder="1" applyAlignment="1">
      <alignment wrapText="1"/>
    </xf>
    <xf numFmtId="3" fontId="13" fillId="0" borderId="7" xfId="2" applyNumberFormat="1" applyFont="1" applyFill="1" applyBorder="1"/>
    <xf numFmtId="3" fontId="13" fillId="0" borderId="0" xfId="2" applyNumberFormat="1" applyFont="1" applyFill="1" applyBorder="1"/>
    <xf numFmtId="164" fontId="13" fillId="0" borderId="8" xfId="2" applyNumberFormat="1" applyFont="1" applyFill="1" applyBorder="1"/>
    <xf numFmtId="0" fontId="13" fillId="0" borderId="9" xfId="2" applyFont="1" applyFill="1" applyBorder="1"/>
    <xf numFmtId="0" fontId="13" fillId="0" borderId="10" xfId="2" applyFont="1" applyFill="1" applyBorder="1"/>
    <xf numFmtId="3" fontId="13" fillId="0" borderId="11" xfId="2" applyNumberFormat="1" applyFont="1" applyFill="1" applyBorder="1"/>
    <xf numFmtId="3" fontId="13" fillId="0" borderId="10" xfId="2" applyNumberFormat="1" applyFont="1" applyFill="1" applyBorder="1"/>
    <xf numFmtId="164" fontId="13" fillId="0" borderId="12" xfId="2" applyNumberFormat="1" applyFont="1" applyFill="1" applyBorder="1"/>
    <xf numFmtId="0" fontId="13" fillId="0" borderId="0" xfId="2" applyFont="1" applyFill="1"/>
    <xf numFmtId="0" fontId="8" fillId="0" borderId="13" xfId="2" applyFont="1" applyFill="1" applyBorder="1" applyAlignment="1">
      <alignment horizontal="center"/>
    </xf>
    <xf numFmtId="0" fontId="8" fillId="0" borderId="14" xfId="2" applyFont="1" applyFill="1" applyBorder="1" applyAlignment="1">
      <alignment wrapText="1"/>
    </xf>
    <xf numFmtId="3" fontId="12" fillId="0" borderId="15" xfId="2" applyNumberFormat="1" applyFont="1" applyFill="1" applyBorder="1"/>
    <xf numFmtId="3" fontId="12" fillId="0" borderId="14" xfId="2" applyNumberFormat="1" applyFont="1" applyFill="1" applyBorder="1"/>
    <xf numFmtId="164" fontId="12" fillId="0" borderId="16" xfId="2" applyNumberFormat="1" applyFont="1" applyFill="1" applyBorder="1"/>
    <xf numFmtId="3" fontId="7" fillId="0" borderId="15" xfId="2" applyNumberFormat="1" applyFill="1" applyBorder="1"/>
    <xf numFmtId="164" fontId="7" fillId="0" borderId="16" xfId="2" applyNumberFormat="1" applyFill="1" applyBorder="1"/>
    <xf numFmtId="0" fontId="13" fillId="0" borderId="10" xfId="2" applyFont="1" applyFill="1" applyBorder="1" applyAlignment="1">
      <alignment wrapText="1"/>
    </xf>
    <xf numFmtId="3" fontId="7" fillId="0" borderId="14" xfId="2" applyNumberFormat="1" applyFill="1" applyBorder="1"/>
    <xf numFmtId="0" fontId="13" fillId="0" borderId="17" xfId="2" applyFont="1" applyFill="1" applyBorder="1"/>
    <xf numFmtId="0" fontId="13" fillId="0" borderId="1" xfId="2" applyFont="1" applyFill="1" applyBorder="1"/>
    <xf numFmtId="3" fontId="13" fillId="0" borderId="18" xfId="2" applyNumberFormat="1" applyFont="1" applyFill="1" applyBorder="1"/>
    <xf numFmtId="3" fontId="13" fillId="0" borderId="1" xfId="2" applyNumberFormat="1" applyFont="1" applyFill="1" applyBorder="1"/>
    <xf numFmtId="164" fontId="13" fillId="0" borderId="19" xfId="2" applyNumberFormat="1" applyFont="1" applyFill="1" applyBorder="1"/>
    <xf numFmtId="0" fontId="11" fillId="0" borderId="6" xfId="2" applyFont="1" applyFill="1" applyBorder="1"/>
    <xf numFmtId="0" fontId="11" fillId="0" borderId="0" xfId="2" applyFont="1" applyFill="1" applyBorder="1"/>
    <xf numFmtId="3" fontId="11" fillId="0" borderId="7" xfId="2" applyNumberFormat="1" applyFont="1" applyFill="1" applyBorder="1"/>
    <xf numFmtId="164" fontId="11" fillId="0" borderId="8" xfId="2" applyNumberFormat="1" applyFont="1" applyFill="1" applyBorder="1"/>
    <xf numFmtId="0" fontId="14" fillId="0" borderId="0" xfId="2" applyFont="1" applyFill="1"/>
    <xf numFmtId="0" fontId="13" fillId="0" borderId="6" xfId="2" applyFont="1" applyFill="1" applyBorder="1"/>
    <xf numFmtId="0" fontId="13" fillId="0" borderId="0" xfId="2" applyFont="1" applyFill="1" applyBorder="1"/>
    <xf numFmtId="0" fontId="13" fillId="0" borderId="18" xfId="2" applyFont="1" applyFill="1" applyBorder="1"/>
    <xf numFmtId="0" fontId="7" fillId="0" borderId="2" xfId="2" applyFill="1" applyBorder="1"/>
    <xf numFmtId="0" fontId="7" fillId="0" borderId="1" xfId="2" applyFill="1" applyBorder="1"/>
    <xf numFmtId="0" fontId="15" fillId="0" borderId="0" xfId="2" applyFont="1" applyFill="1"/>
    <xf numFmtId="3" fontId="7" fillId="0" borderId="0" xfId="2" applyNumberFormat="1" applyFill="1"/>
    <xf numFmtId="0" fontId="3" fillId="0" borderId="7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lef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0" fontId="16" fillId="0" borderId="0" xfId="1" applyFont="1" applyFill="1" applyBorder="1"/>
    <xf numFmtId="0" fontId="1" fillId="0" borderId="0" xfId="1" applyBorder="1"/>
    <xf numFmtId="0" fontId="6" fillId="0" borderId="0" xfId="1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 wrapText="1"/>
    </xf>
    <xf numFmtId="0" fontId="1" fillId="0" borderId="25" xfId="1" applyBorder="1"/>
    <xf numFmtId="0" fontId="3" fillId="0" borderId="27" xfId="1" applyFont="1" applyBorder="1" applyAlignment="1">
      <alignment horizontal="center" vertical="center"/>
    </xf>
    <xf numFmtId="3" fontId="3" fillId="0" borderId="28" xfId="1" applyNumberFormat="1" applyFont="1" applyBorder="1" applyAlignment="1">
      <alignment horizontal="left" vertical="center" wrapText="1"/>
    </xf>
    <xf numFmtId="3" fontId="6" fillId="0" borderId="28" xfId="1" applyNumberFormat="1" applyFont="1" applyBorder="1" applyAlignment="1">
      <alignment horizontal="right" vertical="center" wrapText="1"/>
    </xf>
    <xf numFmtId="4" fontId="6" fillId="0" borderId="29" xfId="1" applyNumberFormat="1" applyFont="1" applyBorder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left" vertical="center" wrapText="1"/>
    </xf>
    <xf numFmtId="3" fontId="6" fillId="0" borderId="18" xfId="1" applyNumberFormat="1" applyFont="1" applyBorder="1" applyAlignment="1">
      <alignment horizontal="right" vertical="center" wrapText="1"/>
    </xf>
    <xf numFmtId="0" fontId="1" fillId="0" borderId="2" xfId="1" applyBorder="1"/>
    <xf numFmtId="3" fontId="1" fillId="0" borderId="2" xfId="1" applyNumberFormat="1" applyBorder="1" applyAlignment="1">
      <alignment wrapText="1"/>
    </xf>
    <xf numFmtId="0" fontId="3" fillId="0" borderId="18" xfId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 vertical="top" wrapText="1"/>
    </xf>
    <xf numFmtId="0" fontId="18" fillId="0" borderId="0" xfId="1" applyFont="1" applyBorder="1" applyAlignment="1">
      <alignment horizontal="right" vertical="top" wrapText="1"/>
    </xf>
    <xf numFmtId="0" fontId="1" fillId="0" borderId="0" xfId="1" applyBorder="1" applyAlignment="1">
      <alignment horizontal="left" vertical="top" wrapText="1"/>
    </xf>
    <xf numFmtId="3" fontId="1" fillId="0" borderId="0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center"/>
    </xf>
    <xf numFmtId="0" fontId="7" fillId="0" borderId="0" xfId="2" applyFill="1" applyAlignment="1">
      <alignment horizontal="right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3" fontId="5" fillId="2" borderId="4" xfId="1" applyNumberFormat="1" applyFont="1" applyFill="1" applyBorder="1" applyAlignment="1">
      <alignment horizontal="center" vertical="center" wrapText="1"/>
    </xf>
    <xf numFmtId="3" fontId="1" fillId="2" borderId="4" xfId="1" applyNumberFormat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vertical="center"/>
    </xf>
    <xf numFmtId="3" fontId="6" fillId="2" borderId="23" xfId="1" applyNumberFormat="1" applyFont="1" applyFill="1" applyBorder="1" applyAlignment="1">
      <alignment vertical="center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6" fillId="2" borderId="21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 wrapText="1"/>
    </xf>
    <xf numFmtId="4" fontId="6" fillId="2" borderId="21" xfId="1" applyNumberFormat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left" vertical="center"/>
    </xf>
    <xf numFmtId="3" fontId="1" fillId="2" borderId="28" xfId="1" applyNumberFormat="1" applyFont="1" applyFill="1" applyBorder="1" applyAlignment="1">
      <alignment horizontal="center" vertical="center" wrapText="1"/>
    </xf>
    <xf numFmtId="0" fontId="7" fillId="2" borderId="3" xfId="2" applyFill="1" applyBorder="1" applyAlignment="1">
      <alignment horizontal="center" vertical="center"/>
    </xf>
    <xf numFmtId="0" fontId="7" fillId="2" borderId="4" xfId="2" applyFill="1" applyBorder="1"/>
    <xf numFmtId="3" fontId="5" fillId="2" borderId="20" xfId="1" applyNumberFormat="1" applyFont="1" applyFill="1" applyBorder="1" applyAlignment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3" fontId="11" fillId="2" borderId="4" xfId="2" applyNumberFormat="1" applyFont="1" applyFill="1" applyBorder="1" applyAlignment="1">
      <alignment horizontal="right" vertical="center"/>
    </xf>
    <xf numFmtId="4" fontId="11" fillId="2" borderId="21" xfId="2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/>
    </xf>
    <xf numFmtId="0" fontId="1" fillId="2" borderId="0" xfId="1" applyFill="1"/>
    <xf numFmtId="49" fontId="3" fillId="0" borderId="26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3" fontId="3" fillId="0" borderId="31" xfId="1" applyNumberFormat="1" applyFont="1" applyBorder="1" applyAlignment="1">
      <alignment horizontal="left" vertical="center" wrapText="1"/>
    </xf>
    <xf numFmtId="49" fontId="3" fillId="0" borderId="18" xfId="1" applyNumberFormat="1" applyFont="1" applyBorder="1" applyAlignment="1">
      <alignment horizontal="center" vertical="center"/>
    </xf>
    <xf numFmtId="2" fontId="6" fillId="0" borderId="29" xfId="1" applyNumberFormat="1" applyFont="1" applyBorder="1" applyAlignment="1">
      <alignment horizontal="right" vertical="center"/>
    </xf>
    <xf numFmtId="2" fontId="6" fillId="0" borderId="19" xfId="1" applyNumberFormat="1" applyFont="1" applyBorder="1" applyAlignment="1">
      <alignment horizontal="right" vertical="center"/>
    </xf>
    <xf numFmtId="0" fontId="17" fillId="0" borderId="0" xfId="1" applyFont="1"/>
    <xf numFmtId="49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Border="1"/>
    <xf numFmtId="0" fontId="17" fillId="0" borderId="0" xfId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1" applyNumberFormat="1" applyFont="1" applyBorder="1" applyAlignment="1">
      <alignment horizontal="left" vertical="center" wrapText="1"/>
    </xf>
    <xf numFmtId="0" fontId="17" fillId="0" borderId="0" xfId="1" applyFont="1" applyBorder="1" applyAlignment="1">
      <alignment vertical="top" wrapText="1"/>
    </xf>
    <xf numFmtId="0" fontId="17" fillId="0" borderId="0" xfId="1" applyFont="1" applyAlignment="1">
      <alignment vertical="top"/>
    </xf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ill="1"/>
    <xf numFmtId="3" fontId="17" fillId="0" borderId="0" xfId="1" applyNumberFormat="1" applyFont="1" applyBorder="1" applyAlignment="1">
      <alignment vertical="top" wrapText="1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20" fillId="0" borderId="0" xfId="1" applyFont="1"/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left" vertical="center" wrapText="1"/>
    </xf>
    <xf numFmtId="3" fontId="3" fillId="0" borderId="7" xfId="1" applyNumberFormat="1" applyFont="1" applyBorder="1" applyAlignment="1">
      <alignment horizontal="left" vertical="center" wrapText="1"/>
    </xf>
    <xf numFmtId="0" fontId="2" fillId="0" borderId="0" xfId="1" applyFont="1" applyAlignment="1">
      <alignment vertical="top" wrapText="1"/>
    </xf>
    <xf numFmtId="4" fontId="6" fillId="0" borderId="19" xfId="1" applyNumberFormat="1" applyFont="1" applyBorder="1" applyAlignment="1">
      <alignment horizontal="right" vertical="center"/>
    </xf>
    <xf numFmtId="3" fontId="18" fillId="0" borderId="0" xfId="1" applyNumberFormat="1" applyFont="1" applyBorder="1" applyAlignment="1">
      <alignment horizontal="right" wrapText="1"/>
    </xf>
    <xf numFmtId="0" fontId="18" fillId="0" borderId="0" xfId="1" applyFont="1" applyBorder="1" applyAlignment="1">
      <alignment horizontal="right" wrapText="1"/>
    </xf>
    <xf numFmtId="0" fontId="17" fillId="0" borderId="0" xfId="1" applyFont="1" applyFill="1" applyBorder="1" applyAlignment="1">
      <alignment horizontal="justify" vertical="top" wrapText="1"/>
    </xf>
    <xf numFmtId="3" fontId="18" fillId="0" borderId="0" xfId="1" applyNumberFormat="1" applyFont="1" applyFill="1" applyBorder="1" applyAlignment="1">
      <alignment horizontal="right" wrapText="1"/>
    </xf>
    <xf numFmtId="0" fontId="18" fillId="0" borderId="0" xfId="1" applyFont="1" applyFill="1" applyBorder="1" applyAlignment="1">
      <alignment horizontal="right" wrapText="1"/>
    </xf>
    <xf numFmtId="3" fontId="17" fillId="0" borderId="0" xfId="1" applyNumberFormat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17" fillId="0" borderId="0" xfId="1" applyNumberFormat="1" applyFont="1" applyBorder="1" applyAlignment="1">
      <alignment horizontal="left" vertical="top" wrapText="1"/>
    </xf>
    <xf numFmtId="3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3" fontId="17" fillId="0" borderId="0" xfId="1" applyNumberFormat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49" fontId="3" fillId="0" borderId="25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3" fontId="3" fillId="0" borderId="41" xfId="1" applyNumberFormat="1" applyFont="1" applyBorder="1" applyAlignment="1">
      <alignment horizontal="left" vertical="center" wrapText="1"/>
    </xf>
    <xf numFmtId="2" fontId="6" fillId="0" borderId="8" xfId="1" applyNumberFormat="1" applyFont="1" applyBorder="1" applyAlignment="1">
      <alignment horizontal="right" vertical="center"/>
    </xf>
    <xf numFmtId="0" fontId="1" fillId="2" borderId="20" xfId="1" applyFont="1" applyFill="1" applyBorder="1" applyAlignment="1">
      <alignment horizontal="center" vertical="center"/>
    </xf>
    <xf numFmtId="3" fontId="1" fillId="2" borderId="2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top" wrapText="1"/>
    </xf>
    <xf numFmtId="4" fontId="8" fillId="0" borderId="35" xfId="2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8" fillId="0" borderId="33" xfId="2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8" fillId="0" borderId="34" xfId="2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3" fontId="8" fillId="0" borderId="34" xfId="2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3" fontId="8" fillId="0" borderId="32" xfId="2" applyNumberFormat="1" applyFont="1" applyFill="1" applyBorder="1" applyAlignment="1">
      <alignment horizontal="right" vertical="center"/>
    </xf>
    <xf numFmtId="0" fontId="11" fillId="2" borderId="22" xfId="2" applyFont="1" applyFill="1" applyBorder="1" applyAlignment="1"/>
    <xf numFmtId="0" fontId="1" fillId="2" borderId="23" xfId="1" applyFill="1" applyBorder="1" applyAlignment="1"/>
    <xf numFmtId="0" fontId="8" fillId="0" borderId="36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right" vertical="center"/>
    </xf>
    <xf numFmtId="4" fontId="8" fillId="0" borderId="37" xfId="2" applyNumberFormat="1" applyFont="1" applyFill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3" fontId="17" fillId="0" borderId="0" xfId="1" applyNumberFormat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wrapText="1"/>
    </xf>
    <xf numFmtId="49" fontId="17" fillId="0" borderId="0" xfId="1" applyNumberFormat="1" applyFont="1" applyBorder="1" applyAlignment="1">
      <alignment horizontal="left" vertical="top" wrapText="1"/>
    </xf>
    <xf numFmtId="3" fontId="6" fillId="0" borderId="0" xfId="1" applyNumberFormat="1" applyFont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/>
    </xf>
    <xf numFmtId="0" fontId="16" fillId="0" borderId="2" xfId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3" fontId="17" fillId="0" borderId="0" xfId="1" applyNumberFormat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6" fillId="0" borderId="0" xfId="1" applyFont="1" applyFill="1" applyBorder="1" applyAlignment="1"/>
    <xf numFmtId="0" fontId="6" fillId="0" borderId="0" xfId="1" applyFont="1" applyBorder="1" applyAlignment="1">
      <alignment horizontal="left" vertical="center"/>
    </xf>
    <xf numFmtId="0" fontId="16" fillId="0" borderId="0" xfId="1" applyFont="1" applyFill="1" applyBorder="1" applyAlignment="1">
      <alignment wrapText="1"/>
    </xf>
    <xf numFmtId="0" fontId="0" fillId="0" borderId="0" xfId="0" applyAlignment="1">
      <alignment wrapText="1"/>
    </xf>
    <xf numFmtId="3" fontId="17" fillId="0" borderId="0" xfId="1" applyNumberFormat="1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  <xf numFmtId="4" fontId="17" fillId="0" borderId="0" xfId="1" applyNumberFormat="1" applyFont="1" applyFill="1" applyBorder="1" applyAlignment="1">
      <alignment horizontal="justify" vertical="top" wrapText="1"/>
    </xf>
    <xf numFmtId="3" fontId="17" fillId="0" borderId="0" xfId="1" applyNumberFormat="1" applyFont="1" applyFill="1" applyBorder="1" applyAlignment="1">
      <alignment horizontal="left" vertical="top" wrapText="1"/>
    </xf>
    <xf numFmtId="4" fontId="17" fillId="0" borderId="0" xfId="1" applyNumberFormat="1" applyFont="1" applyBorder="1" applyAlignment="1">
      <alignment horizontal="justify" vertical="top" wrapText="1"/>
    </xf>
    <xf numFmtId="0" fontId="2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center" wrapText="1"/>
    </xf>
    <xf numFmtId="3" fontId="17" fillId="0" borderId="0" xfId="1" applyNumberFormat="1" applyFont="1" applyBorder="1" applyAlignment="1">
      <alignment vertical="top" wrapText="1"/>
    </xf>
  </cellXfs>
  <cellStyles count="5">
    <cellStyle name="Normální" xfId="0" builtinId="0"/>
    <cellStyle name="Normální 2" xfId="1"/>
    <cellStyle name="Normální 2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00FF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5"/>
  <sheetViews>
    <sheetView showGridLines="0" tabSelected="1" zoomScaleNormal="100" workbookViewId="0">
      <selection activeCell="B5" sqref="B5"/>
    </sheetView>
  </sheetViews>
  <sheetFormatPr defaultRowHeight="12.75" x14ac:dyDescent="0.2"/>
  <cols>
    <col min="1" max="1" width="9" style="6"/>
    <col min="2" max="2" width="38.875" style="6" customWidth="1"/>
    <col min="3" max="3" width="13.875" style="6" customWidth="1"/>
    <col min="4" max="4" width="14.5" style="6" customWidth="1"/>
    <col min="5" max="5" width="13" style="6" customWidth="1"/>
    <col min="6" max="6" width="7.875" style="6" customWidth="1"/>
    <col min="7" max="16384" width="9" style="6"/>
  </cols>
  <sheetData>
    <row r="1" spans="1:6" ht="20.25" x14ac:dyDescent="0.3">
      <c r="A1" s="5" t="s">
        <v>72</v>
      </c>
    </row>
    <row r="3" spans="1:6" ht="18" x14ac:dyDescent="0.25">
      <c r="A3" s="7" t="s">
        <v>12</v>
      </c>
    </row>
    <row r="5" spans="1:6" ht="15.75" x14ac:dyDescent="0.25">
      <c r="A5" s="8" t="s">
        <v>13</v>
      </c>
    </row>
    <row r="6" spans="1:6" ht="18" hidden="1" x14ac:dyDescent="0.25">
      <c r="A6" s="7" t="s">
        <v>14</v>
      </c>
    </row>
    <row r="7" spans="1:6" ht="27" hidden="1" thickTop="1" thickBot="1" x14ac:dyDescent="0.25">
      <c r="A7" s="9" t="s">
        <v>15</v>
      </c>
      <c r="B7" s="10"/>
      <c r="C7" s="11" t="s">
        <v>16</v>
      </c>
      <c r="D7" s="11" t="s">
        <v>17</v>
      </c>
      <c r="E7" s="11" t="s">
        <v>18</v>
      </c>
      <c r="F7" s="12" t="s">
        <v>3</v>
      </c>
    </row>
    <row r="8" spans="1:6" s="17" customFormat="1" ht="15" hidden="1" x14ac:dyDescent="0.25">
      <c r="A8" s="13">
        <v>34</v>
      </c>
      <c r="B8" s="14" t="s">
        <v>19</v>
      </c>
      <c r="C8" s="15">
        <f>SUM(C9:C10)</f>
        <v>13131</v>
      </c>
      <c r="D8" s="15">
        <f>SUM(D9:D10)</f>
        <v>22988</v>
      </c>
      <c r="E8" s="15" t="e">
        <f>SUM(E9:E10)</f>
        <v>#REF!</v>
      </c>
      <c r="F8" s="16" t="e">
        <f t="shared" ref="F8:F31" si="0">E8/D8</f>
        <v>#REF!</v>
      </c>
    </row>
    <row r="9" spans="1:6" s="17" customFormat="1" ht="14.25" hidden="1" x14ac:dyDescent="0.2">
      <c r="A9" s="18" t="s">
        <v>20</v>
      </c>
      <c r="B9" s="19" t="s">
        <v>21</v>
      </c>
      <c r="C9" s="20">
        <v>3305</v>
      </c>
      <c r="D9" s="21">
        <v>12559</v>
      </c>
      <c r="E9" s="21">
        <v>0</v>
      </c>
      <c r="F9" s="22">
        <f t="shared" si="0"/>
        <v>0</v>
      </c>
    </row>
    <row r="10" spans="1:6" s="28" customFormat="1" hidden="1" x14ac:dyDescent="0.2">
      <c r="A10" s="23" t="s">
        <v>20</v>
      </c>
      <c r="B10" s="24" t="s">
        <v>22</v>
      </c>
      <c r="C10" s="25">
        <v>9826</v>
      </c>
      <c r="D10" s="26">
        <v>10429</v>
      </c>
      <c r="E10" s="26" t="e">
        <f>SUM(#REF!)</f>
        <v>#REF!</v>
      </c>
      <c r="F10" s="27" t="e">
        <f t="shared" si="0"/>
        <v>#REF!</v>
      </c>
    </row>
    <row r="11" spans="1:6" s="17" customFormat="1" ht="13.5" hidden="1" customHeight="1" x14ac:dyDescent="0.25">
      <c r="A11" s="29">
        <v>35</v>
      </c>
      <c r="B11" s="30" t="s">
        <v>23</v>
      </c>
      <c r="C11" s="31" t="e">
        <f>SUM(C12)</f>
        <v>#REF!</v>
      </c>
      <c r="D11" s="32" t="e">
        <f>SUM(D12)</f>
        <v>#REF!</v>
      </c>
      <c r="E11" s="32" t="e">
        <f>SUM(E12)</f>
        <v>#REF!</v>
      </c>
      <c r="F11" s="33" t="e">
        <f t="shared" si="0"/>
        <v>#REF!</v>
      </c>
    </row>
    <row r="12" spans="1:6" s="28" customFormat="1" hidden="1" x14ac:dyDescent="0.2">
      <c r="A12" s="23" t="s">
        <v>20</v>
      </c>
      <c r="B12" s="24" t="s">
        <v>21</v>
      </c>
      <c r="C12" s="25" t="e">
        <f>SUM(#REF!)</f>
        <v>#REF!</v>
      </c>
      <c r="D12" s="26" t="e">
        <f>SUM(#REF!)</f>
        <v>#REF!</v>
      </c>
      <c r="E12" s="26" t="e">
        <f>SUM(#REF!)</f>
        <v>#REF!</v>
      </c>
      <c r="F12" s="27" t="e">
        <f t="shared" si="0"/>
        <v>#REF!</v>
      </c>
    </row>
    <row r="13" spans="1:6" s="28" customFormat="1" ht="30" hidden="1" x14ac:dyDescent="0.25">
      <c r="A13" s="29">
        <v>36</v>
      </c>
      <c r="B13" s="30" t="s">
        <v>24</v>
      </c>
      <c r="C13" s="34">
        <f>SUM(C14:C15)</f>
        <v>6796</v>
      </c>
      <c r="D13" s="34">
        <f>SUM(D14:D15)</f>
        <v>18105</v>
      </c>
      <c r="E13" s="34">
        <f>SUM(E14:E15)</f>
        <v>0</v>
      </c>
      <c r="F13" s="35">
        <f t="shared" si="0"/>
        <v>0</v>
      </c>
    </row>
    <row r="14" spans="1:6" s="28" customFormat="1" hidden="1" x14ac:dyDescent="0.2">
      <c r="A14" s="18" t="s">
        <v>20</v>
      </c>
      <c r="B14" s="19" t="s">
        <v>22</v>
      </c>
      <c r="C14" s="20">
        <v>0</v>
      </c>
      <c r="D14" s="21">
        <v>7557</v>
      </c>
      <c r="E14" s="21">
        <v>0</v>
      </c>
      <c r="F14" s="22">
        <f t="shared" si="0"/>
        <v>0</v>
      </c>
    </row>
    <row r="15" spans="1:6" s="28" customFormat="1" hidden="1" x14ac:dyDescent="0.2">
      <c r="A15" s="23" t="s">
        <v>20</v>
      </c>
      <c r="B15" s="24" t="s">
        <v>21</v>
      </c>
      <c r="C15" s="20">
        <v>6796</v>
      </c>
      <c r="D15" s="21">
        <v>10548</v>
      </c>
      <c r="E15" s="21">
        <v>0</v>
      </c>
      <c r="F15" s="22">
        <f t="shared" si="0"/>
        <v>0</v>
      </c>
    </row>
    <row r="16" spans="1:6" s="28" customFormat="1" ht="45" hidden="1" x14ac:dyDescent="0.25">
      <c r="A16" s="29">
        <v>37</v>
      </c>
      <c r="B16" s="30" t="s">
        <v>25</v>
      </c>
      <c r="C16" s="34">
        <f>SUM(C17:C18)</f>
        <v>9700</v>
      </c>
      <c r="D16" s="34">
        <f>SUM(D17:D18)</f>
        <v>34772</v>
      </c>
      <c r="E16" s="34">
        <f>SUM(E17:E18)</f>
        <v>0</v>
      </c>
      <c r="F16" s="35">
        <f t="shared" si="0"/>
        <v>0</v>
      </c>
    </row>
    <row r="17" spans="1:6" s="28" customFormat="1" hidden="1" x14ac:dyDescent="0.2">
      <c r="A17" s="18" t="s">
        <v>20</v>
      </c>
      <c r="B17" s="19" t="s">
        <v>22</v>
      </c>
      <c r="C17" s="20">
        <v>0</v>
      </c>
      <c r="D17" s="21">
        <v>19662</v>
      </c>
      <c r="E17" s="21">
        <v>0</v>
      </c>
      <c r="F17" s="22">
        <f t="shared" si="0"/>
        <v>0</v>
      </c>
    </row>
    <row r="18" spans="1:6" s="28" customFormat="1" hidden="1" x14ac:dyDescent="0.2">
      <c r="A18" s="23" t="s">
        <v>20</v>
      </c>
      <c r="B18" s="24" t="s">
        <v>21</v>
      </c>
      <c r="C18" s="20">
        <v>9700</v>
      </c>
      <c r="D18" s="21">
        <v>15110</v>
      </c>
      <c r="E18" s="21">
        <v>0</v>
      </c>
      <c r="F18" s="22">
        <f t="shared" si="0"/>
        <v>0</v>
      </c>
    </row>
    <row r="19" spans="1:6" ht="30" hidden="1" x14ac:dyDescent="0.25">
      <c r="A19" s="29">
        <v>38</v>
      </c>
      <c r="B19" s="30" t="s">
        <v>26</v>
      </c>
      <c r="C19" s="34" t="e">
        <f>SUM(C20:C21)</f>
        <v>#REF!</v>
      </c>
      <c r="D19" s="34" t="e">
        <f>SUM(D20:D21)</f>
        <v>#REF!</v>
      </c>
      <c r="E19" s="34" t="e">
        <f>SUM(E20:E21)</f>
        <v>#REF!</v>
      </c>
      <c r="F19" s="35" t="e">
        <f t="shared" si="0"/>
        <v>#REF!</v>
      </c>
    </row>
    <row r="20" spans="1:6" hidden="1" x14ac:dyDescent="0.2">
      <c r="A20" s="18" t="s">
        <v>20</v>
      </c>
      <c r="B20" s="19" t="s">
        <v>22</v>
      </c>
      <c r="C20" s="20">
        <v>0</v>
      </c>
      <c r="D20" s="21">
        <v>23645</v>
      </c>
      <c r="E20" s="21">
        <v>0</v>
      </c>
      <c r="F20" s="22">
        <f t="shared" si="0"/>
        <v>0</v>
      </c>
    </row>
    <row r="21" spans="1:6" s="28" customFormat="1" hidden="1" x14ac:dyDescent="0.2">
      <c r="A21" s="23" t="s">
        <v>20</v>
      </c>
      <c r="B21" s="24" t="s">
        <v>21</v>
      </c>
      <c r="C21" s="25" t="e">
        <f>SUM(#REF!)</f>
        <v>#REF!</v>
      </c>
      <c r="D21" s="26" t="e">
        <f>SUM(#REF!)</f>
        <v>#REF!</v>
      </c>
      <c r="E21" s="26" t="e">
        <f>SUM(#REF!)</f>
        <v>#REF!</v>
      </c>
      <c r="F21" s="27" t="e">
        <f t="shared" si="0"/>
        <v>#REF!</v>
      </c>
    </row>
    <row r="22" spans="1:6" ht="45" hidden="1" x14ac:dyDescent="0.25">
      <c r="A22" s="29">
        <v>39</v>
      </c>
      <c r="B22" s="30" t="s">
        <v>27</v>
      </c>
      <c r="C22" s="34" t="e">
        <f>SUM(C23:C24)</f>
        <v>#REF!</v>
      </c>
      <c r="D22" s="34" t="e">
        <f>SUM(D23:D24)</f>
        <v>#REF!</v>
      </c>
      <c r="E22" s="34" t="e">
        <f>SUM(E23:E24)</f>
        <v>#REF!</v>
      </c>
      <c r="F22" s="35" t="e">
        <f t="shared" si="0"/>
        <v>#REF!</v>
      </c>
    </row>
    <row r="23" spans="1:6" hidden="1" x14ac:dyDescent="0.2">
      <c r="A23" s="18" t="s">
        <v>20</v>
      </c>
      <c r="B23" s="19" t="s">
        <v>22</v>
      </c>
      <c r="C23" s="20">
        <v>0</v>
      </c>
      <c r="D23" s="21">
        <v>3116</v>
      </c>
      <c r="E23" s="21">
        <v>0</v>
      </c>
      <c r="F23" s="22">
        <f t="shared" si="0"/>
        <v>0</v>
      </c>
    </row>
    <row r="24" spans="1:6" s="28" customFormat="1" hidden="1" x14ac:dyDescent="0.2">
      <c r="A24" s="23" t="s">
        <v>20</v>
      </c>
      <c r="B24" s="24" t="s">
        <v>21</v>
      </c>
      <c r="C24" s="25" t="e">
        <f>SUM(#REF!)</f>
        <v>#REF!</v>
      </c>
      <c r="D24" s="26" t="e">
        <f>SUM(#REF!)</f>
        <v>#REF!</v>
      </c>
      <c r="E24" s="26" t="e">
        <f>SUM(#REF!)</f>
        <v>#REF!</v>
      </c>
      <c r="F24" s="27" t="e">
        <f t="shared" si="0"/>
        <v>#REF!</v>
      </c>
    </row>
    <row r="25" spans="1:6" s="28" customFormat="1" ht="45" hidden="1" x14ac:dyDescent="0.25">
      <c r="A25" s="29">
        <v>40</v>
      </c>
      <c r="B25" s="30" t="s">
        <v>28</v>
      </c>
      <c r="C25" s="34">
        <f>SUM(C26:C26)</f>
        <v>390</v>
      </c>
      <c r="D25" s="34">
        <f>SUM(D26:D26)</f>
        <v>2432</v>
      </c>
      <c r="E25" s="34" t="e">
        <f>SUM(E26:E26)</f>
        <v>#REF!</v>
      </c>
      <c r="F25" s="35" t="e">
        <f t="shared" si="0"/>
        <v>#REF!</v>
      </c>
    </row>
    <row r="26" spans="1:6" s="28" customFormat="1" hidden="1" x14ac:dyDescent="0.2">
      <c r="A26" s="23" t="s">
        <v>20</v>
      </c>
      <c r="B26" s="24" t="s">
        <v>21</v>
      </c>
      <c r="C26" s="25">
        <v>390</v>
      </c>
      <c r="D26" s="26">
        <v>2432</v>
      </c>
      <c r="E26" s="26" t="e">
        <f>SUM(#REF!)</f>
        <v>#REF!</v>
      </c>
      <c r="F26" s="27" t="e">
        <f t="shared" si="0"/>
        <v>#REF!</v>
      </c>
    </row>
    <row r="27" spans="1:6" s="28" customFormat="1" ht="45" hidden="1" x14ac:dyDescent="0.25">
      <c r="A27" s="29">
        <v>41</v>
      </c>
      <c r="B27" s="30" t="s">
        <v>27</v>
      </c>
      <c r="C27" s="34">
        <f>SUM(C28:C29)</f>
        <v>9228</v>
      </c>
      <c r="D27" s="34">
        <f>SUM(D28:D29)</f>
        <v>12301</v>
      </c>
      <c r="E27" s="34" t="e">
        <f>SUM(E28:E29)</f>
        <v>#REF!</v>
      </c>
      <c r="F27" s="35" t="e">
        <f t="shared" si="0"/>
        <v>#REF!</v>
      </c>
    </row>
    <row r="28" spans="1:6" s="28" customFormat="1" hidden="1" x14ac:dyDescent="0.2">
      <c r="A28" s="18" t="s">
        <v>20</v>
      </c>
      <c r="B28" s="19" t="s">
        <v>22</v>
      </c>
      <c r="C28" s="20">
        <v>0</v>
      </c>
      <c r="D28" s="21">
        <v>628</v>
      </c>
      <c r="E28" s="21">
        <v>0</v>
      </c>
      <c r="F28" s="22">
        <f t="shared" si="0"/>
        <v>0</v>
      </c>
    </row>
    <row r="29" spans="1:6" s="28" customFormat="1" hidden="1" x14ac:dyDescent="0.2">
      <c r="A29" s="23" t="s">
        <v>20</v>
      </c>
      <c r="B29" s="24" t="s">
        <v>21</v>
      </c>
      <c r="C29" s="25">
        <v>9228</v>
      </c>
      <c r="D29" s="26">
        <v>11673</v>
      </c>
      <c r="E29" s="26" t="e">
        <f>SUM(#REF!)</f>
        <v>#REF!</v>
      </c>
      <c r="F29" s="27" t="e">
        <f t="shared" si="0"/>
        <v>#REF!</v>
      </c>
    </row>
    <row r="30" spans="1:6" s="28" customFormat="1" ht="30" hidden="1" x14ac:dyDescent="0.25">
      <c r="A30" s="29">
        <v>43</v>
      </c>
      <c r="B30" s="30" t="s">
        <v>29</v>
      </c>
      <c r="C30" s="31">
        <f>SUM(C31:C32)</f>
        <v>0</v>
      </c>
      <c r="D30" s="31">
        <f>SUM(D31:D32)</f>
        <v>1650</v>
      </c>
      <c r="E30" s="31">
        <f>SUM(E31:E32)</f>
        <v>1700</v>
      </c>
      <c r="F30" s="35">
        <f t="shared" si="0"/>
        <v>1.0303030303030303</v>
      </c>
    </row>
    <row r="31" spans="1:6" s="28" customFormat="1" hidden="1" x14ac:dyDescent="0.2">
      <c r="A31" s="18" t="s">
        <v>20</v>
      </c>
      <c r="B31" s="19" t="s">
        <v>21</v>
      </c>
      <c r="C31" s="20">
        <v>0</v>
      </c>
      <c r="D31" s="21">
        <v>1650</v>
      </c>
      <c r="E31" s="21">
        <v>0</v>
      </c>
      <c r="F31" s="22">
        <f t="shared" si="0"/>
        <v>0</v>
      </c>
    </row>
    <row r="32" spans="1:6" s="28" customFormat="1" hidden="1" x14ac:dyDescent="0.2">
      <c r="A32" s="23" t="s">
        <v>20</v>
      </c>
      <c r="B32" s="36" t="s">
        <v>30</v>
      </c>
      <c r="C32" s="25">
        <v>0</v>
      </c>
      <c r="D32" s="26">
        <v>0</v>
      </c>
      <c r="E32" s="26">
        <v>1700</v>
      </c>
      <c r="F32" s="27"/>
    </row>
    <row r="33" spans="1:6" s="28" customFormat="1" ht="30" hidden="1" x14ac:dyDescent="0.25">
      <c r="A33" s="13">
        <v>44</v>
      </c>
      <c r="B33" s="14" t="s">
        <v>31</v>
      </c>
      <c r="C33" s="15">
        <f>SUM(C34:C35)</f>
        <v>0</v>
      </c>
      <c r="D33" s="15">
        <f>SUM(D34:D35)</f>
        <v>36</v>
      </c>
      <c r="E33" s="15">
        <f>SUM(E34:E35)</f>
        <v>1015</v>
      </c>
      <c r="F33" s="35">
        <f>E33/D33</f>
        <v>28.194444444444443</v>
      </c>
    </row>
    <row r="34" spans="1:6" s="28" customFormat="1" hidden="1" x14ac:dyDescent="0.2">
      <c r="A34" s="18" t="s">
        <v>20</v>
      </c>
      <c r="B34" s="19" t="s">
        <v>21</v>
      </c>
      <c r="C34" s="20">
        <v>0</v>
      </c>
      <c r="D34" s="21">
        <v>36</v>
      </c>
      <c r="E34" s="21">
        <v>0</v>
      </c>
      <c r="F34" s="22">
        <f>E34/D34</f>
        <v>0</v>
      </c>
    </row>
    <row r="35" spans="1:6" s="28" customFormat="1" hidden="1" x14ac:dyDescent="0.2">
      <c r="A35" s="23" t="s">
        <v>20</v>
      </c>
      <c r="B35" s="36" t="s">
        <v>30</v>
      </c>
      <c r="C35" s="25">
        <v>0</v>
      </c>
      <c r="D35" s="26">
        <v>0</v>
      </c>
      <c r="E35" s="26">
        <v>1015</v>
      </c>
      <c r="F35" s="27"/>
    </row>
    <row r="36" spans="1:6" s="28" customFormat="1" ht="30" hidden="1" x14ac:dyDescent="0.25">
      <c r="A36" s="13">
        <v>45</v>
      </c>
      <c r="B36" s="14" t="s">
        <v>32</v>
      </c>
      <c r="C36" s="15">
        <f>SUM(C37:C38)</f>
        <v>5418</v>
      </c>
      <c r="D36" s="15">
        <f>SUM(D37:D38)</f>
        <v>5427</v>
      </c>
      <c r="E36" s="15">
        <f>SUM(E37:E38)</f>
        <v>8853</v>
      </c>
      <c r="F36" s="35">
        <f>E36/D36</f>
        <v>1.6312880044223328</v>
      </c>
    </row>
    <row r="37" spans="1:6" s="28" customFormat="1" hidden="1" x14ac:dyDescent="0.2">
      <c r="A37" s="18" t="s">
        <v>20</v>
      </c>
      <c r="B37" s="19" t="s">
        <v>21</v>
      </c>
      <c r="C37" s="20">
        <v>5418</v>
      </c>
      <c r="D37" s="21">
        <v>5427</v>
      </c>
      <c r="E37" s="21">
        <v>0</v>
      </c>
      <c r="F37" s="22">
        <f>E37/D37</f>
        <v>0</v>
      </c>
    </row>
    <row r="38" spans="1:6" s="28" customFormat="1" hidden="1" x14ac:dyDescent="0.2">
      <c r="A38" s="23" t="s">
        <v>20</v>
      </c>
      <c r="B38" s="36" t="s">
        <v>30</v>
      </c>
      <c r="C38" s="25">
        <v>0</v>
      </c>
      <c r="D38" s="26">
        <v>0</v>
      </c>
      <c r="E38" s="26">
        <v>8853</v>
      </c>
      <c r="F38" s="27"/>
    </row>
    <row r="39" spans="1:6" s="28" customFormat="1" ht="30" hidden="1" x14ac:dyDescent="0.25">
      <c r="A39" s="13">
        <v>47</v>
      </c>
      <c r="B39" s="14" t="s">
        <v>33</v>
      </c>
      <c r="C39" s="15" t="e">
        <f>SUM(C40:C40)</f>
        <v>#REF!</v>
      </c>
      <c r="D39" s="15">
        <f>SUM(D40:D40)</f>
        <v>1590</v>
      </c>
      <c r="E39" s="15">
        <f>SUM(E40:E40)</f>
        <v>544</v>
      </c>
      <c r="F39" s="16">
        <f t="shared" ref="F39:F47" si="1">E39/D39</f>
        <v>0.34213836477987419</v>
      </c>
    </row>
    <row r="40" spans="1:6" s="28" customFormat="1" hidden="1" x14ac:dyDescent="0.2">
      <c r="A40" s="23" t="s">
        <v>20</v>
      </c>
      <c r="B40" s="19" t="s">
        <v>30</v>
      </c>
      <c r="C40" s="25" t="e">
        <f>SUM(#REF!)</f>
        <v>#REF!</v>
      </c>
      <c r="D40" s="26">
        <v>1590</v>
      </c>
      <c r="E40" s="26">
        <v>544</v>
      </c>
      <c r="F40" s="27">
        <f t="shared" si="1"/>
        <v>0.34213836477987419</v>
      </c>
    </row>
    <row r="41" spans="1:6" s="28" customFormat="1" ht="45" hidden="1" x14ac:dyDescent="0.25">
      <c r="A41" s="13">
        <v>48</v>
      </c>
      <c r="B41" s="14" t="s">
        <v>34</v>
      </c>
      <c r="C41" s="15" t="e">
        <f>SUM(C42:C42)</f>
        <v>#REF!</v>
      </c>
      <c r="D41" s="15">
        <f>SUM(D42:D42)</f>
        <v>609</v>
      </c>
      <c r="E41" s="15">
        <f>SUM(E42:E42)</f>
        <v>0</v>
      </c>
      <c r="F41" s="16">
        <f t="shared" si="1"/>
        <v>0</v>
      </c>
    </row>
    <row r="42" spans="1:6" s="28" customFormat="1" hidden="1" x14ac:dyDescent="0.2">
      <c r="A42" s="23" t="s">
        <v>20</v>
      </c>
      <c r="B42" s="19" t="s">
        <v>30</v>
      </c>
      <c r="C42" s="25" t="e">
        <f>SUM(#REF!)</f>
        <v>#REF!</v>
      </c>
      <c r="D42" s="26">
        <v>609</v>
      </c>
      <c r="E42" s="26">
        <v>0</v>
      </c>
      <c r="F42" s="27">
        <f t="shared" si="1"/>
        <v>0</v>
      </c>
    </row>
    <row r="43" spans="1:6" ht="30" hidden="1" x14ac:dyDescent="0.25">
      <c r="A43" s="29">
        <v>49</v>
      </c>
      <c r="B43" s="30" t="s">
        <v>26</v>
      </c>
      <c r="C43" s="34" t="e">
        <f>SUM(C44)</f>
        <v>#REF!</v>
      </c>
      <c r="D43" s="37" t="e">
        <f>SUM(D44)</f>
        <v>#REF!</v>
      </c>
      <c r="E43" s="37" t="e">
        <f>SUM(E44)</f>
        <v>#REF!</v>
      </c>
      <c r="F43" s="35" t="e">
        <f t="shared" si="1"/>
        <v>#REF!</v>
      </c>
    </row>
    <row r="44" spans="1:6" s="28" customFormat="1" ht="13.5" hidden="1" thickBot="1" x14ac:dyDescent="0.25">
      <c r="A44" s="38" t="s">
        <v>20</v>
      </c>
      <c r="B44" s="39" t="s">
        <v>21</v>
      </c>
      <c r="C44" s="40" t="e">
        <f>SUM(#REF!)</f>
        <v>#REF!</v>
      </c>
      <c r="D44" s="41" t="e">
        <f>SUM(#REF!)</f>
        <v>#REF!</v>
      </c>
      <c r="E44" s="41" t="e">
        <f>SUM(#REF!)</f>
        <v>#REF!</v>
      </c>
      <c r="F44" s="42" t="e">
        <f t="shared" si="1"/>
        <v>#REF!</v>
      </c>
    </row>
    <row r="45" spans="1:6" s="47" customFormat="1" ht="15.75" hidden="1" x14ac:dyDescent="0.25">
      <c r="A45" s="43" t="s">
        <v>6</v>
      </c>
      <c r="B45" s="44"/>
      <c r="C45" s="45" t="e">
        <f>C43+C22+C19+C11+C8+C36+C33+C30+C41+C39+C27+C25+C16+C13</f>
        <v>#REF!</v>
      </c>
      <c r="D45" s="45" t="e">
        <f>D43+D22+D19+D11+D8+D36+D33+D30+D41+D39+D27+D25+D16+D13</f>
        <v>#REF!</v>
      </c>
      <c r="E45" s="45" t="e">
        <f>E43+E22+E19+E11+E8+E36+E33+E30+E41+E39+E27+E25+E16+E13</f>
        <v>#REF!</v>
      </c>
      <c r="F45" s="46" t="e">
        <f t="shared" si="1"/>
        <v>#REF!</v>
      </c>
    </row>
    <row r="46" spans="1:6" hidden="1" x14ac:dyDescent="0.2">
      <c r="A46" s="48" t="s">
        <v>20</v>
      </c>
      <c r="B46" s="49" t="s">
        <v>21</v>
      </c>
      <c r="C46" s="20" t="e">
        <f>C44+C24+C21+C12+C37+C34+C31+C29+C26+C18+C15+C9</f>
        <v>#REF!</v>
      </c>
      <c r="D46" s="20" t="e">
        <f>D44+D24+D21+D12+D37+D34+D31+D29+D26+D18+D15+D9</f>
        <v>#REF!</v>
      </c>
      <c r="E46" s="20" t="e">
        <f>E44+E24+E21+E12+E37+E34+E31+E29+E26+E18+E15+E9</f>
        <v>#REF!</v>
      </c>
      <c r="F46" s="22" t="e">
        <f t="shared" si="1"/>
        <v>#REF!</v>
      </c>
    </row>
    <row r="47" spans="1:6" ht="13.5" hidden="1" thickBot="1" x14ac:dyDescent="0.25">
      <c r="A47" s="38" t="s">
        <v>20</v>
      </c>
      <c r="B47" s="50" t="s">
        <v>22</v>
      </c>
      <c r="C47" s="40" t="e">
        <f>C10+C38+C35+C32+C42+C40+C28+C23+C20+C17+C14</f>
        <v>#REF!</v>
      </c>
      <c r="D47" s="40">
        <f>D10+D38+D35+D32+D42+D40+D28+D23+D20+D17+D14</f>
        <v>67236</v>
      </c>
      <c r="E47" s="40" t="e">
        <f>E10+E38+E35+E32+E42+E40+E28+E23+E20+E17+E14</f>
        <v>#REF!</v>
      </c>
      <c r="F47" s="42" t="e">
        <f t="shared" si="1"/>
        <v>#REF!</v>
      </c>
    </row>
    <row r="48" spans="1:6" ht="13.5" hidden="1" thickTop="1" x14ac:dyDescent="0.2">
      <c r="A48" s="51"/>
    </row>
    <row r="49" spans="1:6" hidden="1" x14ac:dyDescent="0.2"/>
    <row r="50" spans="1:6" ht="18.75" thickBot="1" x14ac:dyDescent="0.3">
      <c r="A50" s="7"/>
      <c r="C50" s="52"/>
      <c r="D50" s="52"/>
      <c r="E50" s="52"/>
      <c r="F50" s="83" t="s">
        <v>35</v>
      </c>
    </row>
    <row r="51" spans="1:6" ht="32.25" customHeight="1" thickTop="1" thickBot="1" x14ac:dyDescent="0.25">
      <c r="A51" s="102" t="s">
        <v>15</v>
      </c>
      <c r="B51" s="103"/>
      <c r="C51" s="104" t="s">
        <v>73</v>
      </c>
      <c r="D51" s="104" t="s">
        <v>164</v>
      </c>
      <c r="E51" s="86" t="s">
        <v>74</v>
      </c>
      <c r="F51" s="105" t="s">
        <v>3</v>
      </c>
    </row>
    <row r="52" spans="1:6" ht="13.5" customHeight="1" thickTop="1" x14ac:dyDescent="0.2">
      <c r="A52" s="169">
        <v>30</v>
      </c>
      <c r="B52" s="171" t="s">
        <v>70</v>
      </c>
      <c r="C52" s="173">
        <f>'ORJ - 30'!D10</f>
        <v>496</v>
      </c>
      <c r="D52" s="173">
        <f>'ORJ - 30'!E10</f>
        <v>2</v>
      </c>
      <c r="E52" s="173">
        <f>'ORJ - 30'!F10</f>
        <v>586</v>
      </c>
      <c r="F52" s="167">
        <f>E52/C52*100</f>
        <v>118.14516129032258</v>
      </c>
    </row>
    <row r="53" spans="1:6" ht="19.5" customHeight="1" x14ac:dyDescent="0.2">
      <c r="A53" s="170"/>
      <c r="B53" s="172"/>
      <c r="C53" s="174"/>
      <c r="D53" s="174"/>
      <c r="E53" s="174"/>
      <c r="F53" s="168"/>
    </row>
    <row r="54" spans="1:6" s="53" customFormat="1" ht="12.75" customHeight="1" x14ac:dyDescent="0.2">
      <c r="A54" s="178">
        <v>59</v>
      </c>
      <c r="B54" s="179" t="s">
        <v>36</v>
      </c>
      <c r="C54" s="175">
        <f>'ORJ - 59'!D12</f>
        <v>6170</v>
      </c>
      <c r="D54" s="175">
        <f>'ORJ - 59'!E12</f>
        <v>4584</v>
      </c>
      <c r="E54" s="175">
        <f>'ORJ - 59'!F12</f>
        <v>4584</v>
      </c>
      <c r="F54" s="184">
        <v>0</v>
      </c>
    </row>
    <row r="55" spans="1:6" ht="18" customHeight="1" x14ac:dyDescent="0.2">
      <c r="A55" s="170"/>
      <c r="B55" s="172"/>
      <c r="C55" s="174"/>
      <c r="D55" s="174"/>
      <c r="E55" s="174"/>
      <c r="F55" s="168"/>
    </row>
    <row r="56" spans="1:6" ht="18" customHeight="1" x14ac:dyDescent="0.2">
      <c r="A56" s="178">
        <v>60</v>
      </c>
      <c r="B56" s="180" t="s">
        <v>169</v>
      </c>
      <c r="C56" s="175">
        <f>'ORJ - 60'!D9</f>
        <v>0</v>
      </c>
      <c r="D56" s="175">
        <f>'ORJ - 60'!E9</f>
        <v>0</v>
      </c>
      <c r="E56" s="175">
        <f>'ORJ - 60'!F9</f>
        <v>5589</v>
      </c>
      <c r="F56" s="184">
        <v>0</v>
      </c>
    </row>
    <row r="57" spans="1:6" ht="18" customHeight="1" x14ac:dyDescent="0.2">
      <c r="A57" s="178"/>
      <c r="B57" s="180"/>
      <c r="C57" s="175"/>
      <c r="D57" s="175"/>
      <c r="E57" s="175"/>
      <c r="F57" s="168"/>
    </row>
    <row r="58" spans="1:6" ht="12.75" customHeight="1" x14ac:dyDescent="0.2">
      <c r="A58" s="178">
        <v>64</v>
      </c>
      <c r="B58" s="179" t="s">
        <v>37</v>
      </c>
      <c r="C58" s="175">
        <f>'ORJ - 64'!D10</f>
        <v>600</v>
      </c>
      <c r="D58" s="175">
        <f>'ORJ - 64'!E10</f>
        <v>151</v>
      </c>
      <c r="E58" s="175">
        <f>'ORJ - 64'!F10</f>
        <v>550</v>
      </c>
      <c r="F58" s="184">
        <f t="shared" ref="F58" si="2">E58/C58*100</f>
        <v>91.666666666666657</v>
      </c>
    </row>
    <row r="59" spans="1:6" ht="17.25" customHeight="1" x14ac:dyDescent="0.2">
      <c r="A59" s="170"/>
      <c r="B59" s="172"/>
      <c r="C59" s="174"/>
      <c r="D59" s="174"/>
      <c r="E59" s="174"/>
      <c r="F59" s="168"/>
    </row>
    <row r="60" spans="1:6" s="53" customFormat="1" ht="12.75" customHeight="1" x14ac:dyDescent="0.2">
      <c r="A60" s="178">
        <v>74</v>
      </c>
      <c r="B60" s="179" t="s">
        <v>38</v>
      </c>
      <c r="C60" s="175">
        <f>'ORJ - 74'!D13</f>
        <v>17391</v>
      </c>
      <c r="D60" s="175">
        <f>'ORJ - 74'!E13</f>
        <v>16568</v>
      </c>
      <c r="E60" s="175">
        <f>'ORJ - 74'!F13</f>
        <v>9588</v>
      </c>
      <c r="F60" s="184">
        <f t="shared" ref="F60" si="3">E60/C60*100</f>
        <v>55.131964809384158</v>
      </c>
    </row>
    <row r="61" spans="1:6" ht="13.5" customHeight="1" x14ac:dyDescent="0.2">
      <c r="A61" s="170"/>
      <c r="B61" s="172"/>
      <c r="C61" s="174"/>
      <c r="D61" s="174"/>
      <c r="E61" s="174"/>
      <c r="F61" s="168"/>
    </row>
    <row r="62" spans="1:6" ht="13.5" customHeight="1" x14ac:dyDescent="0.2">
      <c r="A62" s="178">
        <v>76</v>
      </c>
      <c r="B62" s="179" t="s">
        <v>168</v>
      </c>
      <c r="C62" s="175">
        <f>'ORJ - 76'!D9</f>
        <v>0</v>
      </c>
      <c r="D62" s="175">
        <f>'ORJ - 76'!E9</f>
        <v>0</v>
      </c>
      <c r="E62" s="175">
        <f>'ORJ - 76'!F9</f>
        <v>217</v>
      </c>
      <c r="F62" s="184">
        <v>0</v>
      </c>
    </row>
    <row r="63" spans="1:6" ht="17.25" customHeight="1" thickBot="1" x14ac:dyDescent="0.25">
      <c r="A63" s="181"/>
      <c r="B63" s="182"/>
      <c r="C63" s="183"/>
      <c r="D63" s="183"/>
      <c r="E63" s="183"/>
      <c r="F63" s="185"/>
    </row>
    <row r="64" spans="1:6" ht="26.25" customHeight="1" thickTop="1" thickBot="1" x14ac:dyDescent="0.3">
      <c r="A64" s="176" t="s">
        <v>6</v>
      </c>
      <c r="B64" s="177"/>
      <c r="C64" s="106">
        <f>SUM(C52:C63)</f>
        <v>24657</v>
      </c>
      <c r="D64" s="106">
        <f>SUM(D52:D63)</f>
        <v>21305</v>
      </c>
      <c r="E64" s="106">
        <f>SUM(E52:E63)</f>
        <v>21114</v>
      </c>
      <c r="F64" s="107">
        <f>E64/C64*100</f>
        <v>85.63085533519893</v>
      </c>
    </row>
    <row r="65" spans="5:5" ht="13.5" thickTop="1" x14ac:dyDescent="0.2">
      <c r="E65" s="54"/>
    </row>
  </sheetData>
  <mergeCells count="37">
    <mergeCell ref="D62:D63"/>
    <mergeCell ref="E62:E63"/>
    <mergeCell ref="F62:F63"/>
    <mergeCell ref="F60:F61"/>
    <mergeCell ref="F54:F55"/>
    <mergeCell ref="F58:F59"/>
    <mergeCell ref="D60:D61"/>
    <mergeCell ref="E60:E61"/>
    <mergeCell ref="D54:D55"/>
    <mergeCell ref="D58:D59"/>
    <mergeCell ref="E54:E55"/>
    <mergeCell ref="E58:E59"/>
    <mergeCell ref="D56:D57"/>
    <mergeCell ref="E56:E57"/>
    <mergeCell ref="F56:F57"/>
    <mergeCell ref="C58:C59"/>
    <mergeCell ref="A64:B64"/>
    <mergeCell ref="A54:A55"/>
    <mergeCell ref="A58:A59"/>
    <mergeCell ref="A60:A61"/>
    <mergeCell ref="B54:B55"/>
    <mergeCell ref="B58:B59"/>
    <mergeCell ref="B60:B61"/>
    <mergeCell ref="C60:C61"/>
    <mergeCell ref="C54:C55"/>
    <mergeCell ref="A56:A57"/>
    <mergeCell ref="B56:B57"/>
    <mergeCell ref="C56:C57"/>
    <mergeCell ref="A62:A63"/>
    <mergeCell ref="B62:B63"/>
    <mergeCell ref="C62:C63"/>
    <mergeCell ref="F52:F53"/>
    <mergeCell ref="A52:A53"/>
    <mergeCell ref="B52:B53"/>
    <mergeCell ref="C52:C53"/>
    <mergeCell ref="D52:D53"/>
    <mergeCell ref="E52:E53"/>
  </mergeCells>
  <pageMargins left="0.70866141732283472" right="0.70866141732283472" top="0.78740157480314965" bottom="0.78740157480314965" header="0.31496062992125984" footer="0.31496062992125984"/>
  <pageSetup paperSize="9" scale="80" firstPageNumber="88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"/>
  <sheetViews>
    <sheetView showGridLines="0" view="pageBreakPreview" zoomScaleNormal="100" zoomScaleSheetLayoutView="100" workbookViewId="0">
      <selection activeCell="G6" sqref="A6:G6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16384" width="9" style="2"/>
  </cols>
  <sheetData>
    <row r="1" spans="1:9" ht="23.25" customHeight="1" x14ac:dyDescent="0.3">
      <c r="A1" s="188" t="s">
        <v>75</v>
      </c>
      <c r="B1" s="188"/>
      <c r="C1" s="188"/>
      <c r="D1" s="188"/>
      <c r="E1" s="188"/>
      <c r="F1" s="1"/>
      <c r="G1" s="1" t="s">
        <v>65</v>
      </c>
    </row>
    <row r="3" spans="1:9" s="120" customFormat="1" ht="15" x14ac:dyDescent="0.2">
      <c r="A3" s="121" t="s">
        <v>0</v>
      </c>
      <c r="B3" s="122"/>
      <c r="C3" s="122" t="s">
        <v>64</v>
      </c>
      <c r="D3" s="123"/>
      <c r="E3" s="123"/>
      <c r="F3" s="123"/>
      <c r="G3" s="123"/>
    </row>
    <row r="4" spans="1:9" s="120" customFormat="1" ht="15" x14ac:dyDescent="0.2">
      <c r="A4" s="122"/>
      <c r="B4" s="122"/>
      <c r="C4" s="122" t="s">
        <v>1</v>
      </c>
      <c r="D4" s="123"/>
      <c r="E4" s="123"/>
      <c r="F4" s="123"/>
      <c r="G4" s="123"/>
    </row>
    <row r="5" spans="1:9" ht="15" thickBot="1" x14ac:dyDescent="0.25">
      <c r="A5" s="3"/>
      <c r="B5" s="3"/>
      <c r="C5" s="3"/>
      <c r="D5" s="3"/>
      <c r="E5" s="3"/>
      <c r="F5" s="3"/>
      <c r="G5" s="124" t="s">
        <v>2</v>
      </c>
    </row>
    <row r="6" spans="1:9" ht="14.25" thickTop="1" thickBot="1" x14ac:dyDescent="0.25">
      <c r="A6" s="84">
        <v>1</v>
      </c>
      <c r="B6" s="85">
        <v>2</v>
      </c>
      <c r="C6" s="87">
        <v>3</v>
      </c>
      <c r="D6" s="87">
        <v>4</v>
      </c>
      <c r="E6" s="165">
        <v>5</v>
      </c>
      <c r="F6" s="87">
        <v>6</v>
      </c>
      <c r="G6" s="88" t="s">
        <v>52</v>
      </c>
    </row>
    <row r="7" spans="1:9" ht="15.75" thickTop="1" x14ac:dyDescent="0.2">
      <c r="A7" s="114" t="s">
        <v>67</v>
      </c>
      <c r="B7" s="115" t="s">
        <v>66</v>
      </c>
      <c r="C7" s="67" t="s">
        <v>51</v>
      </c>
      <c r="D7" s="64">
        <v>80</v>
      </c>
      <c r="E7" s="68">
        <v>2</v>
      </c>
      <c r="F7" s="64">
        <v>530</v>
      </c>
      <c r="G7" s="118">
        <f>F7/D7*100</f>
        <v>662.5</v>
      </c>
    </row>
    <row r="8" spans="1:9" ht="15" x14ac:dyDescent="0.2">
      <c r="A8" s="160" t="s">
        <v>172</v>
      </c>
      <c r="B8" s="161" t="s">
        <v>66</v>
      </c>
      <c r="C8" s="162" t="s">
        <v>51</v>
      </c>
      <c r="D8" s="64">
        <v>416</v>
      </c>
      <c r="E8" s="57">
        <v>0</v>
      </c>
      <c r="F8" s="64">
        <v>0</v>
      </c>
      <c r="G8" s="163">
        <v>0</v>
      </c>
    </row>
    <row r="9" spans="1:9" ht="15.75" thickBot="1" x14ac:dyDescent="0.25">
      <c r="A9" s="113" t="s">
        <v>76</v>
      </c>
      <c r="B9" s="117" t="s">
        <v>77</v>
      </c>
      <c r="C9" s="116" t="s">
        <v>78</v>
      </c>
      <c r="D9" s="64">
        <v>0</v>
      </c>
      <c r="E9" s="72">
        <v>0</v>
      </c>
      <c r="F9" s="64">
        <v>56</v>
      </c>
      <c r="G9" s="119">
        <v>0</v>
      </c>
      <c r="I9" s="60"/>
    </row>
    <row r="10" spans="1:9" ht="16.5" thickTop="1" thickBot="1" x14ac:dyDescent="0.25">
      <c r="A10" s="89" t="s">
        <v>6</v>
      </c>
      <c r="B10" s="90"/>
      <c r="C10" s="91"/>
      <c r="D10" s="92">
        <f>SUM(D7:D9)</f>
        <v>496</v>
      </c>
      <c r="E10" s="92">
        <f t="shared" ref="E10:F10" si="0">SUM(E7:E9)</f>
        <v>2</v>
      </c>
      <c r="F10" s="92">
        <f t="shared" si="0"/>
        <v>586</v>
      </c>
      <c r="G10" s="93">
        <f>F10/D10*100</f>
        <v>118.14516129032258</v>
      </c>
    </row>
    <row r="11" spans="1:9" ht="36.75" customHeight="1" thickTop="1" x14ac:dyDescent="0.2">
      <c r="A11" s="73"/>
      <c r="B11" s="73"/>
      <c r="C11" s="4"/>
      <c r="D11" s="4"/>
      <c r="E11" s="74"/>
      <c r="F11" s="4"/>
      <c r="G11" s="73"/>
    </row>
    <row r="12" spans="1:9" ht="15.75" thickBot="1" x14ac:dyDescent="0.25">
      <c r="A12" s="108" t="s">
        <v>56</v>
      </c>
      <c r="B12" s="108"/>
      <c r="C12" s="109"/>
      <c r="D12" s="109"/>
      <c r="E12" s="110"/>
      <c r="F12" s="110">
        <f>F13+F16+F18</f>
        <v>530</v>
      </c>
      <c r="G12" s="111" t="s">
        <v>7</v>
      </c>
    </row>
    <row r="13" spans="1:9" ht="19.5" customHeight="1" thickTop="1" x14ac:dyDescent="0.2">
      <c r="A13" s="61" t="s">
        <v>4</v>
      </c>
      <c r="B13" s="61"/>
      <c r="C13" s="62"/>
      <c r="D13" s="62"/>
      <c r="E13" s="58"/>
      <c r="F13" s="58">
        <v>80</v>
      </c>
      <c r="G13" s="63" t="s">
        <v>7</v>
      </c>
    </row>
    <row r="14" spans="1:9" ht="31.5" customHeight="1" x14ac:dyDescent="0.2">
      <c r="A14" s="186" t="s">
        <v>68</v>
      </c>
      <c r="B14" s="187"/>
      <c r="C14" s="187"/>
      <c r="D14" s="187"/>
      <c r="E14" s="187"/>
      <c r="F14" s="187"/>
      <c r="G14" s="187"/>
    </row>
    <row r="15" spans="1:9" ht="1.5" customHeight="1" x14ac:dyDescent="0.2">
      <c r="A15" s="81"/>
      <c r="B15" s="80"/>
      <c r="C15" s="80"/>
      <c r="D15" s="80"/>
      <c r="E15" s="80"/>
      <c r="F15" s="80"/>
      <c r="G15" s="80"/>
    </row>
    <row r="16" spans="1:9" ht="19.5" customHeight="1" x14ac:dyDescent="0.2">
      <c r="A16" s="82" t="s">
        <v>5</v>
      </c>
      <c r="B16" s="61"/>
      <c r="C16" s="62"/>
      <c r="D16" s="62"/>
      <c r="E16" s="58"/>
      <c r="F16" s="58">
        <v>50</v>
      </c>
      <c r="G16" s="63" t="s">
        <v>7</v>
      </c>
    </row>
    <row r="17" spans="1:7" ht="27" customHeight="1" x14ac:dyDescent="0.2">
      <c r="A17" s="186" t="s">
        <v>69</v>
      </c>
      <c r="B17" s="187"/>
      <c r="C17" s="187"/>
      <c r="D17" s="187"/>
      <c r="E17" s="187"/>
      <c r="F17" s="187"/>
      <c r="G17" s="187"/>
    </row>
    <row r="18" spans="1:7" ht="19.5" customHeight="1" x14ac:dyDescent="0.25">
      <c r="A18" s="82" t="s">
        <v>5</v>
      </c>
      <c r="F18" s="128">
        <v>400</v>
      </c>
      <c r="G18" s="129" t="s">
        <v>50</v>
      </c>
    </row>
    <row r="19" spans="1:7" ht="31.5" customHeight="1" x14ac:dyDescent="0.2">
      <c r="A19" s="189" t="s">
        <v>83</v>
      </c>
      <c r="B19" s="189"/>
      <c r="C19" s="189"/>
      <c r="D19" s="189"/>
      <c r="E19" s="189"/>
      <c r="F19" s="189"/>
      <c r="G19" s="189"/>
    </row>
    <row r="20" spans="1:7" ht="15" customHeight="1" x14ac:dyDescent="0.2">
      <c r="A20" s="132" t="s">
        <v>82</v>
      </c>
    </row>
    <row r="21" spans="1:7" ht="15.75" thickBot="1" x14ac:dyDescent="0.25">
      <c r="A21" s="108" t="s">
        <v>79</v>
      </c>
      <c r="B21" s="108"/>
      <c r="C21" s="109"/>
      <c r="D21" s="109"/>
      <c r="E21" s="110"/>
      <c r="F21" s="110">
        <v>56</v>
      </c>
      <c r="G21" s="111" t="s">
        <v>7</v>
      </c>
    </row>
    <row r="22" spans="1:7" ht="15.75" thickTop="1" x14ac:dyDescent="0.2">
      <c r="A22" s="59" t="s">
        <v>80</v>
      </c>
      <c r="B22" s="133"/>
      <c r="C22" s="134"/>
      <c r="D22" s="134"/>
      <c r="E22" s="135"/>
      <c r="F22" s="135"/>
      <c r="G22" s="136"/>
    </row>
    <row r="23" spans="1:7" ht="19.5" customHeight="1" x14ac:dyDescent="0.2">
      <c r="A23" s="190" t="s">
        <v>78</v>
      </c>
      <c r="B23" s="190"/>
      <c r="C23" s="190"/>
      <c r="D23" s="190"/>
      <c r="E23" s="58"/>
      <c r="F23" s="58">
        <v>56</v>
      </c>
      <c r="G23" s="63" t="s">
        <v>50</v>
      </c>
    </row>
    <row r="24" spans="1:7" ht="18" customHeight="1" x14ac:dyDescent="0.2">
      <c r="A24" s="186" t="s">
        <v>81</v>
      </c>
      <c r="B24" s="186"/>
      <c r="C24" s="186"/>
      <c r="D24" s="186"/>
      <c r="E24" s="186"/>
      <c r="F24" s="186"/>
      <c r="G24" s="186"/>
    </row>
  </sheetData>
  <mergeCells count="6">
    <mergeCell ref="A14:G14"/>
    <mergeCell ref="A17:G17"/>
    <mergeCell ref="A24:G24"/>
    <mergeCell ref="A1:E1"/>
    <mergeCell ref="A19:G19"/>
    <mergeCell ref="A23:D23"/>
  </mergeCells>
  <pageMargins left="0.70866141732283472" right="0.70866141732283472" top="0.78740157480314965" bottom="0.78740157480314965" header="0.31496062992125984" footer="0.31496062992125984"/>
  <pageSetup paperSize="9" scale="66" firstPageNumber="89" fitToHeight="9999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3"/>
  <sheetViews>
    <sheetView showGridLines="0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252" width="9" style="2"/>
    <col min="253" max="253" width="0.75" style="2" customWidth="1"/>
    <col min="254" max="254" width="5" style="2" customWidth="1"/>
    <col min="255" max="255" width="4.625" style="2" customWidth="1"/>
    <col min="256" max="256" width="8.5" style="2" customWidth="1"/>
    <col min="257" max="257" width="11.375" style="2" customWidth="1"/>
    <col min="258" max="258" width="31.875" style="2" customWidth="1"/>
    <col min="259" max="261" width="9.375" style="2" customWidth="1"/>
    <col min="262" max="262" width="9.25" style="2" customWidth="1"/>
    <col min="263" max="263" width="7" style="2" customWidth="1"/>
    <col min="264" max="508" width="9" style="2"/>
    <col min="509" max="509" width="0.75" style="2" customWidth="1"/>
    <col min="510" max="510" width="5" style="2" customWidth="1"/>
    <col min="511" max="511" width="4.625" style="2" customWidth="1"/>
    <col min="512" max="512" width="8.5" style="2" customWidth="1"/>
    <col min="513" max="513" width="11.375" style="2" customWidth="1"/>
    <col min="514" max="514" width="31.875" style="2" customWidth="1"/>
    <col min="515" max="517" width="9.375" style="2" customWidth="1"/>
    <col min="518" max="518" width="9.25" style="2" customWidth="1"/>
    <col min="519" max="519" width="7" style="2" customWidth="1"/>
    <col min="520" max="764" width="9" style="2"/>
    <col min="765" max="765" width="0.75" style="2" customWidth="1"/>
    <col min="766" max="766" width="5" style="2" customWidth="1"/>
    <col min="767" max="767" width="4.625" style="2" customWidth="1"/>
    <col min="768" max="768" width="8.5" style="2" customWidth="1"/>
    <col min="769" max="769" width="11.375" style="2" customWidth="1"/>
    <col min="770" max="770" width="31.875" style="2" customWidth="1"/>
    <col min="771" max="773" width="9.375" style="2" customWidth="1"/>
    <col min="774" max="774" width="9.25" style="2" customWidth="1"/>
    <col min="775" max="775" width="7" style="2" customWidth="1"/>
    <col min="776" max="1020" width="9" style="2"/>
    <col min="1021" max="1021" width="0.75" style="2" customWidth="1"/>
    <col min="1022" max="1022" width="5" style="2" customWidth="1"/>
    <col min="1023" max="1023" width="4.625" style="2" customWidth="1"/>
    <col min="1024" max="1024" width="8.5" style="2" customWidth="1"/>
    <col min="1025" max="1025" width="11.375" style="2" customWidth="1"/>
    <col min="1026" max="1026" width="31.875" style="2" customWidth="1"/>
    <col min="1027" max="1029" width="9.375" style="2" customWidth="1"/>
    <col min="1030" max="1030" width="9.25" style="2" customWidth="1"/>
    <col min="1031" max="1031" width="7" style="2" customWidth="1"/>
    <col min="1032" max="1276" width="9" style="2"/>
    <col min="1277" max="1277" width="0.75" style="2" customWidth="1"/>
    <col min="1278" max="1278" width="5" style="2" customWidth="1"/>
    <col min="1279" max="1279" width="4.625" style="2" customWidth="1"/>
    <col min="1280" max="1280" width="8.5" style="2" customWidth="1"/>
    <col min="1281" max="1281" width="11.375" style="2" customWidth="1"/>
    <col min="1282" max="1282" width="31.875" style="2" customWidth="1"/>
    <col min="1283" max="1285" width="9.375" style="2" customWidth="1"/>
    <col min="1286" max="1286" width="9.25" style="2" customWidth="1"/>
    <col min="1287" max="1287" width="7" style="2" customWidth="1"/>
    <col min="1288" max="1532" width="9" style="2"/>
    <col min="1533" max="1533" width="0.75" style="2" customWidth="1"/>
    <col min="1534" max="1534" width="5" style="2" customWidth="1"/>
    <col min="1535" max="1535" width="4.625" style="2" customWidth="1"/>
    <col min="1536" max="1536" width="8.5" style="2" customWidth="1"/>
    <col min="1537" max="1537" width="11.375" style="2" customWidth="1"/>
    <col min="1538" max="1538" width="31.875" style="2" customWidth="1"/>
    <col min="1539" max="1541" width="9.375" style="2" customWidth="1"/>
    <col min="1542" max="1542" width="9.25" style="2" customWidth="1"/>
    <col min="1543" max="1543" width="7" style="2" customWidth="1"/>
    <col min="1544" max="1788" width="9" style="2"/>
    <col min="1789" max="1789" width="0.75" style="2" customWidth="1"/>
    <col min="1790" max="1790" width="5" style="2" customWidth="1"/>
    <col min="1791" max="1791" width="4.625" style="2" customWidth="1"/>
    <col min="1792" max="1792" width="8.5" style="2" customWidth="1"/>
    <col min="1793" max="1793" width="11.375" style="2" customWidth="1"/>
    <col min="1794" max="1794" width="31.875" style="2" customWidth="1"/>
    <col min="1795" max="1797" width="9.375" style="2" customWidth="1"/>
    <col min="1798" max="1798" width="9.25" style="2" customWidth="1"/>
    <col min="1799" max="1799" width="7" style="2" customWidth="1"/>
    <col min="1800" max="2044" width="9" style="2"/>
    <col min="2045" max="2045" width="0.75" style="2" customWidth="1"/>
    <col min="2046" max="2046" width="5" style="2" customWidth="1"/>
    <col min="2047" max="2047" width="4.625" style="2" customWidth="1"/>
    <col min="2048" max="2048" width="8.5" style="2" customWidth="1"/>
    <col min="2049" max="2049" width="11.375" style="2" customWidth="1"/>
    <col min="2050" max="2050" width="31.875" style="2" customWidth="1"/>
    <col min="2051" max="2053" width="9.375" style="2" customWidth="1"/>
    <col min="2054" max="2054" width="9.25" style="2" customWidth="1"/>
    <col min="2055" max="2055" width="7" style="2" customWidth="1"/>
    <col min="2056" max="2300" width="9" style="2"/>
    <col min="2301" max="2301" width="0.75" style="2" customWidth="1"/>
    <col min="2302" max="2302" width="5" style="2" customWidth="1"/>
    <col min="2303" max="2303" width="4.625" style="2" customWidth="1"/>
    <col min="2304" max="2304" width="8.5" style="2" customWidth="1"/>
    <col min="2305" max="2305" width="11.375" style="2" customWidth="1"/>
    <col min="2306" max="2306" width="31.875" style="2" customWidth="1"/>
    <col min="2307" max="2309" width="9.375" style="2" customWidth="1"/>
    <col min="2310" max="2310" width="9.25" style="2" customWidth="1"/>
    <col min="2311" max="2311" width="7" style="2" customWidth="1"/>
    <col min="2312" max="2556" width="9" style="2"/>
    <col min="2557" max="2557" width="0.75" style="2" customWidth="1"/>
    <col min="2558" max="2558" width="5" style="2" customWidth="1"/>
    <col min="2559" max="2559" width="4.625" style="2" customWidth="1"/>
    <col min="2560" max="2560" width="8.5" style="2" customWidth="1"/>
    <col min="2561" max="2561" width="11.375" style="2" customWidth="1"/>
    <col min="2562" max="2562" width="31.875" style="2" customWidth="1"/>
    <col min="2563" max="2565" width="9.375" style="2" customWidth="1"/>
    <col min="2566" max="2566" width="9.25" style="2" customWidth="1"/>
    <col min="2567" max="2567" width="7" style="2" customWidth="1"/>
    <col min="2568" max="2812" width="9" style="2"/>
    <col min="2813" max="2813" width="0.75" style="2" customWidth="1"/>
    <col min="2814" max="2814" width="5" style="2" customWidth="1"/>
    <col min="2815" max="2815" width="4.625" style="2" customWidth="1"/>
    <col min="2816" max="2816" width="8.5" style="2" customWidth="1"/>
    <col min="2817" max="2817" width="11.375" style="2" customWidth="1"/>
    <col min="2818" max="2818" width="31.875" style="2" customWidth="1"/>
    <col min="2819" max="2821" width="9.375" style="2" customWidth="1"/>
    <col min="2822" max="2822" width="9.25" style="2" customWidth="1"/>
    <col min="2823" max="2823" width="7" style="2" customWidth="1"/>
    <col min="2824" max="3068" width="9" style="2"/>
    <col min="3069" max="3069" width="0.75" style="2" customWidth="1"/>
    <col min="3070" max="3070" width="5" style="2" customWidth="1"/>
    <col min="3071" max="3071" width="4.625" style="2" customWidth="1"/>
    <col min="3072" max="3072" width="8.5" style="2" customWidth="1"/>
    <col min="3073" max="3073" width="11.375" style="2" customWidth="1"/>
    <col min="3074" max="3074" width="31.875" style="2" customWidth="1"/>
    <col min="3075" max="3077" width="9.375" style="2" customWidth="1"/>
    <col min="3078" max="3078" width="9.25" style="2" customWidth="1"/>
    <col min="3079" max="3079" width="7" style="2" customWidth="1"/>
    <col min="3080" max="3324" width="9" style="2"/>
    <col min="3325" max="3325" width="0.75" style="2" customWidth="1"/>
    <col min="3326" max="3326" width="5" style="2" customWidth="1"/>
    <col min="3327" max="3327" width="4.625" style="2" customWidth="1"/>
    <col min="3328" max="3328" width="8.5" style="2" customWidth="1"/>
    <col min="3329" max="3329" width="11.375" style="2" customWidth="1"/>
    <col min="3330" max="3330" width="31.875" style="2" customWidth="1"/>
    <col min="3331" max="3333" width="9.375" style="2" customWidth="1"/>
    <col min="3334" max="3334" width="9.25" style="2" customWidth="1"/>
    <col min="3335" max="3335" width="7" style="2" customWidth="1"/>
    <col min="3336" max="3580" width="9" style="2"/>
    <col min="3581" max="3581" width="0.75" style="2" customWidth="1"/>
    <col min="3582" max="3582" width="5" style="2" customWidth="1"/>
    <col min="3583" max="3583" width="4.625" style="2" customWidth="1"/>
    <col min="3584" max="3584" width="8.5" style="2" customWidth="1"/>
    <col min="3585" max="3585" width="11.375" style="2" customWidth="1"/>
    <col min="3586" max="3586" width="31.875" style="2" customWidth="1"/>
    <col min="3587" max="3589" width="9.375" style="2" customWidth="1"/>
    <col min="3590" max="3590" width="9.25" style="2" customWidth="1"/>
    <col min="3591" max="3591" width="7" style="2" customWidth="1"/>
    <col min="3592" max="3836" width="9" style="2"/>
    <col min="3837" max="3837" width="0.75" style="2" customWidth="1"/>
    <col min="3838" max="3838" width="5" style="2" customWidth="1"/>
    <col min="3839" max="3839" width="4.625" style="2" customWidth="1"/>
    <col min="3840" max="3840" width="8.5" style="2" customWidth="1"/>
    <col min="3841" max="3841" width="11.375" style="2" customWidth="1"/>
    <col min="3842" max="3842" width="31.875" style="2" customWidth="1"/>
    <col min="3843" max="3845" width="9.375" style="2" customWidth="1"/>
    <col min="3846" max="3846" width="9.25" style="2" customWidth="1"/>
    <col min="3847" max="3847" width="7" style="2" customWidth="1"/>
    <col min="3848" max="4092" width="9" style="2"/>
    <col min="4093" max="4093" width="0.75" style="2" customWidth="1"/>
    <col min="4094" max="4094" width="5" style="2" customWidth="1"/>
    <col min="4095" max="4095" width="4.625" style="2" customWidth="1"/>
    <col min="4096" max="4096" width="8.5" style="2" customWidth="1"/>
    <col min="4097" max="4097" width="11.375" style="2" customWidth="1"/>
    <col min="4098" max="4098" width="31.875" style="2" customWidth="1"/>
    <col min="4099" max="4101" width="9.375" style="2" customWidth="1"/>
    <col min="4102" max="4102" width="9.25" style="2" customWidth="1"/>
    <col min="4103" max="4103" width="7" style="2" customWidth="1"/>
    <col min="4104" max="4348" width="9" style="2"/>
    <col min="4349" max="4349" width="0.75" style="2" customWidth="1"/>
    <col min="4350" max="4350" width="5" style="2" customWidth="1"/>
    <col min="4351" max="4351" width="4.625" style="2" customWidth="1"/>
    <col min="4352" max="4352" width="8.5" style="2" customWidth="1"/>
    <col min="4353" max="4353" width="11.375" style="2" customWidth="1"/>
    <col min="4354" max="4354" width="31.875" style="2" customWidth="1"/>
    <col min="4355" max="4357" width="9.375" style="2" customWidth="1"/>
    <col min="4358" max="4358" width="9.25" style="2" customWidth="1"/>
    <col min="4359" max="4359" width="7" style="2" customWidth="1"/>
    <col min="4360" max="4604" width="9" style="2"/>
    <col min="4605" max="4605" width="0.75" style="2" customWidth="1"/>
    <col min="4606" max="4606" width="5" style="2" customWidth="1"/>
    <col min="4607" max="4607" width="4.625" style="2" customWidth="1"/>
    <col min="4608" max="4608" width="8.5" style="2" customWidth="1"/>
    <col min="4609" max="4609" width="11.375" style="2" customWidth="1"/>
    <col min="4610" max="4610" width="31.875" style="2" customWidth="1"/>
    <col min="4611" max="4613" width="9.375" style="2" customWidth="1"/>
    <col min="4614" max="4614" width="9.25" style="2" customWidth="1"/>
    <col min="4615" max="4615" width="7" style="2" customWidth="1"/>
    <col min="4616" max="4860" width="9" style="2"/>
    <col min="4861" max="4861" width="0.75" style="2" customWidth="1"/>
    <col min="4862" max="4862" width="5" style="2" customWidth="1"/>
    <col min="4863" max="4863" width="4.625" style="2" customWidth="1"/>
    <col min="4864" max="4864" width="8.5" style="2" customWidth="1"/>
    <col min="4865" max="4865" width="11.375" style="2" customWidth="1"/>
    <col min="4866" max="4866" width="31.875" style="2" customWidth="1"/>
    <col min="4867" max="4869" width="9.375" style="2" customWidth="1"/>
    <col min="4870" max="4870" width="9.25" style="2" customWidth="1"/>
    <col min="4871" max="4871" width="7" style="2" customWidth="1"/>
    <col min="4872" max="5116" width="9" style="2"/>
    <col min="5117" max="5117" width="0.75" style="2" customWidth="1"/>
    <col min="5118" max="5118" width="5" style="2" customWidth="1"/>
    <col min="5119" max="5119" width="4.625" style="2" customWidth="1"/>
    <col min="5120" max="5120" width="8.5" style="2" customWidth="1"/>
    <col min="5121" max="5121" width="11.375" style="2" customWidth="1"/>
    <col min="5122" max="5122" width="31.875" style="2" customWidth="1"/>
    <col min="5123" max="5125" width="9.375" style="2" customWidth="1"/>
    <col min="5126" max="5126" width="9.25" style="2" customWidth="1"/>
    <col min="5127" max="5127" width="7" style="2" customWidth="1"/>
    <col min="5128" max="5372" width="9" style="2"/>
    <col min="5373" max="5373" width="0.75" style="2" customWidth="1"/>
    <col min="5374" max="5374" width="5" style="2" customWidth="1"/>
    <col min="5375" max="5375" width="4.625" style="2" customWidth="1"/>
    <col min="5376" max="5376" width="8.5" style="2" customWidth="1"/>
    <col min="5377" max="5377" width="11.375" style="2" customWidth="1"/>
    <col min="5378" max="5378" width="31.875" style="2" customWidth="1"/>
    <col min="5379" max="5381" width="9.375" style="2" customWidth="1"/>
    <col min="5382" max="5382" width="9.25" style="2" customWidth="1"/>
    <col min="5383" max="5383" width="7" style="2" customWidth="1"/>
    <col min="5384" max="5628" width="9" style="2"/>
    <col min="5629" max="5629" width="0.75" style="2" customWidth="1"/>
    <col min="5630" max="5630" width="5" style="2" customWidth="1"/>
    <col min="5631" max="5631" width="4.625" style="2" customWidth="1"/>
    <col min="5632" max="5632" width="8.5" style="2" customWidth="1"/>
    <col min="5633" max="5633" width="11.375" style="2" customWidth="1"/>
    <col min="5634" max="5634" width="31.875" style="2" customWidth="1"/>
    <col min="5635" max="5637" width="9.375" style="2" customWidth="1"/>
    <col min="5638" max="5638" width="9.25" style="2" customWidth="1"/>
    <col min="5639" max="5639" width="7" style="2" customWidth="1"/>
    <col min="5640" max="5884" width="9" style="2"/>
    <col min="5885" max="5885" width="0.75" style="2" customWidth="1"/>
    <col min="5886" max="5886" width="5" style="2" customWidth="1"/>
    <col min="5887" max="5887" width="4.625" style="2" customWidth="1"/>
    <col min="5888" max="5888" width="8.5" style="2" customWidth="1"/>
    <col min="5889" max="5889" width="11.375" style="2" customWidth="1"/>
    <col min="5890" max="5890" width="31.875" style="2" customWidth="1"/>
    <col min="5891" max="5893" width="9.375" style="2" customWidth="1"/>
    <col min="5894" max="5894" width="9.25" style="2" customWidth="1"/>
    <col min="5895" max="5895" width="7" style="2" customWidth="1"/>
    <col min="5896" max="6140" width="9" style="2"/>
    <col min="6141" max="6141" width="0.75" style="2" customWidth="1"/>
    <col min="6142" max="6142" width="5" style="2" customWidth="1"/>
    <col min="6143" max="6143" width="4.625" style="2" customWidth="1"/>
    <col min="6144" max="6144" width="8.5" style="2" customWidth="1"/>
    <col min="6145" max="6145" width="11.375" style="2" customWidth="1"/>
    <col min="6146" max="6146" width="31.875" style="2" customWidth="1"/>
    <col min="6147" max="6149" width="9.375" style="2" customWidth="1"/>
    <col min="6150" max="6150" width="9.25" style="2" customWidth="1"/>
    <col min="6151" max="6151" width="7" style="2" customWidth="1"/>
    <col min="6152" max="6396" width="9" style="2"/>
    <col min="6397" max="6397" width="0.75" style="2" customWidth="1"/>
    <col min="6398" max="6398" width="5" style="2" customWidth="1"/>
    <col min="6399" max="6399" width="4.625" style="2" customWidth="1"/>
    <col min="6400" max="6400" width="8.5" style="2" customWidth="1"/>
    <col min="6401" max="6401" width="11.375" style="2" customWidth="1"/>
    <col min="6402" max="6402" width="31.875" style="2" customWidth="1"/>
    <col min="6403" max="6405" width="9.375" style="2" customWidth="1"/>
    <col min="6406" max="6406" width="9.25" style="2" customWidth="1"/>
    <col min="6407" max="6407" width="7" style="2" customWidth="1"/>
    <col min="6408" max="6652" width="9" style="2"/>
    <col min="6653" max="6653" width="0.75" style="2" customWidth="1"/>
    <col min="6654" max="6654" width="5" style="2" customWidth="1"/>
    <col min="6655" max="6655" width="4.625" style="2" customWidth="1"/>
    <col min="6656" max="6656" width="8.5" style="2" customWidth="1"/>
    <col min="6657" max="6657" width="11.375" style="2" customWidth="1"/>
    <col min="6658" max="6658" width="31.875" style="2" customWidth="1"/>
    <col min="6659" max="6661" width="9.375" style="2" customWidth="1"/>
    <col min="6662" max="6662" width="9.25" style="2" customWidth="1"/>
    <col min="6663" max="6663" width="7" style="2" customWidth="1"/>
    <col min="6664" max="6908" width="9" style="2"/>
    <col min="6909" max="6909" width="0.75" style="2" customWidth="1"/>
    <col min="6910" max="6910" width="5" style="2" customWidth="1"/>
    <col min="6911" max="6911" width="4.625" style="2" customWidth="1"/>
    <col min="6912" max="6912" width="8.5" style="2" customWidth="1"/>
    <col min="6913" max="6913" width="11.375" style="2" customWidth="1"/>
    <col min="6914" max="6914" width="31.875" style="2" customWidth="1"/>
    <col min="6915" max="6917" width="9.375" style="2" customWidth="1"/>
    <col min="6918" max="6918" width="9.25" style="2" customWidth="1"/>
    <col min="6919" max="6919" width="7" style="2" customWidth="1"/>
    <col min="6920" max="7164" width="9" style="2"/>
    <col min="7165" max="7165" width="0.75" style="2" customWidth="1"/>
    <col min="7166" max="7166" width="5" style="2" customWidth="1"/>
    <col min="7167" max="7167" width="4.625" style="2" customWidth="1"/>
    <col min="7168" max="7168" width="8.5" style="2" customWidth="1"/>
    <col min="7169" max="7169" width="11.375" style="2" customWidth="1"/>
    <col min="7170" max="7170" width="31.875" style="2" customWidth="1"/>
    <col min="7171" max="7173" width="9.375" style="2" customWidth="1"/>
    <col min="7174" max="7174" width="9.25" style="2" customWidth="1"/>
    <col min="7175" max="7175" width="7" style="2" customWidth="1"/>
    <col min="7176" max="7420" width="9" style="2"/>
    <col min="7421" max="7421" width="0.75" style="2" customWidth="1"/>
    <col min="7422" max="7422" width="5" style="2" customWidth="1"/>
    <col min="7423" max="7423" width="4.625" style="2" customWidth="1"/>
    <col min="7424" max="7424" width="8.5" style="2" customWidth="1"/>
    <col min="7425" max="7425" width="11.375" style="2" customWidth="1"/>
    <col min="7426" max="7426" width="31.875" style="2" customWidth="1"/>
    <col min="7427" max="7429" width="9.375" style="2" customWidth="1"/>
    <col min="7430" max="7430" width="9.25" style="2" customWidth="1"/>
    <col min="7431" max="7431" width="7" style="2" customWidth="1"/>
    <col min="7432" max="7676" width="9" style="2"/>
    <col min="7677" max="7677" width="0.75" style="2" customWidth="1"/>
    <col min="7678" max="7678" width="5" style="2" customWidth="1"/>
    <col min="7679" max="7679" width="4.625" style="2" customWidth="1"/>
    <col min="7680" max="7680" width="8.5" style="2" customWidth="1"/>
    <col min="7681" max="7681" width="11.375" style="2" customWidth="1"/>
    <col min="7682" max="7682" width="31.875" style="2" customWidth="1"/>
    <col min="7683" max="7685" width="9.375" style="2" customWidth="1"/>
    <col min="7686" max="7686" width="9.25" style="2" customWidth="1"/>
    <col min="7687" max="7687" width="7" style="2" customWidth="1"/>
    <col min="7688" max="7932" width="9" style="2"/>
    <col min="7933" max="7933" width="0.75" style="2" customWidth="1"/>
    <col min="7934" max="7934" width="5" style="2" customWidth="1"/>
    <col min="7935" max="7935" width="4.625" style="2" customWidth="1"/>
    <col min="7936" max="7936" width="8.5" style="2" customWidth="1"/>
    <col min="7937" max="7937" width="11.375" style="2" customWidth="1"/>
    <col min="7938" max="7938" width="31.875" style="2" customWidth="1"/>
    <col min="7939" max="7941" width="9.375" style="2" customWidth="1"/>
    <col min="7942" max="7942" width="9.25" style="2" customWidth="1"/>
    <col min="7943" max="7943" width="7" style="2" customWidth="1"/>
    <col min="7944" max="8188" width="9" style="2"/>
    <col min="8189" max="8189" width="0.75" style="2" customWidth="1"/>
    <col min="8190" max="8190" width="5" style="2" customWidth="1"/>
    <col min="8191" max="8191" width="4.625" style="2" customWidth="1"/>
    <col min="8192" max="8192" width="8.5" style="2" customWidth="1"/>
    <col min="8193" max="8193" width="11.375" style="2" customWidth="1"/>
    <col min="8194" max="8194" width="31.875" style="2" customWidth="1"/>
    <col min="8195" max="8197" width="9.375" style="2" customWidth="1"/>
    <col min="8198" max="8198" width="9.25" style="2" customWidth="1"/>
    <col min="8199" max="8199" width="7" style="2" customWidth="1"/>
    <col min="8200" max="8444" width="9" style="2"/>
    <col min="8445" max="8445" width="0.75" style="2" customWidth="1"/>
    <col min="8446" max="8446" width="5" style="2" customWidth="1"/>
    <col min="8447" max="8447" width="4.625" style="2" customWidth="1"/>
    <col min="8448" max="8448" width="8.5" style="2" customWidth="1"/>
    <col min="8449" max="8449" width="11.375" style="2" customWidth="1"/>
    <col min="8450" max="8450" width="31.875" style="2" customWidth="1"/>
    <col min="8451" max="8453" width="9.375" style="2" customWidth="1"/>
    <col min="8454" max="8454" width="9.25" style="2" customWidth="1"/>
    <col min="8455" max="8455" width="7" style="2" customWidth="1"/>
    <col min="8456" max="8700" width="9" style="2"/>
    <col min="8701" max="8701" width="0.75" style="2" customWidth="1"/>
    <col min="8702" max="8702" width="5" style="2" customWidth="1"/>
    <col min="8703" max="8703" width="4.625" style="2" customWidth="1"/>
    <col min="8704" max="8704" width="8.5" style="2" customWidth="1"/>
    <col min="8705" max="8705" width="11.375" style="2" customWidth="1"/>
    <col min="8706" max="8706" width="31.875" style="2" customWidth="1"/>
    <col min="8707" max="8709" width="9.375" style="2" customWidth="1"/>
    <col min="8710" max="8710" width="9.25" style="2" customWidth="1"/>
    <col min="8711" max="8711" width="7" style="2" customWidth="1"/>
    <col min="8712" max="8956" width="9" style="2"/>
    <col min="8957" max="8957" width="0.75" style="2" customWidth="1"/>
    <col min="8958" max="8958" width="5" style="2" customWidth="1"/>
    <col min="8959" max="8959" width="4.625" style="2" customWidth="1"/>
    <col min="8960" max="8960" width="8.5" style="2" customWidth="1"/>
    <col min="8961" max="8961" width="11.375" style="2" customWidth="1"/>
    <col min="8962" max="8962" width="31.875" style="2" customWidth="1"/>
    <col min="8963" max="8965" width="9.375" style="2" customWidth="1"/>
    <col min="8966" max="8966" width="9.25" style="2" customWidth="1"/>
    <col min="8967" max="8967" width="7" style="2" customWidth="1"/>
    <col min="8968" max="9212" width="9" style="2"/>
    <col min="9213" max="9213" width="0.75" style="2" customWidth="1"/>
    <col min="9214" max="9214" width="5" style="2" customWidth="1"/>
    <col min="9215" max="9215" width="4.625" style="2" customWidth="1"/>
    <col min="9216" max="9216" width="8.5" style="2" customWidth="1"/>
    <col min="9217" max="9217" width="11.375" style="2" customWidth="1"/>
    <col min="9218" max="9218" width="31.875" style="2" customWidth="1"/>
    <col min="9219" max="9221" width="9.375" style="2" customWidth="1"/>
    <col min="9222" max="9222" width="9.25" style="2" customWidth="1"/>
    <col min="9223" max="9223" width="7" style="2" customWidth="1"/>
    <col min="9224" max="9468" width="9" style="2"/>
    <col min="9469" max="9469" width="0.75" style="2" customWidth="1"/>
    <col min="9470" max="9470" width="5" style="2" customWidth="1"/>
    <col min="9471" max="9471" width="4.625" style="2" customWidth="1"/>
    <col min="9472" max="9472" width="8.5" style="2" customWidth="1"/>
    <col min="9473" max="9473" width="11.375" style="2" customWidth="1"/>
    <col min="9474" max="9474" width="31.875" style="2" customWidth="1"/>
    <col min="9475" max="9477" width="9.375" style="2" customWidth="1"/>
    <col min="9478" max="9478" width="9.25" style="2" customWidth="1"/>
    <col min="9479" max="9479" width="7" style="2" customWidth="1"/>
    <col min="9480" max="9724" width="9" style="2"/>
    <col min="9725" max="9725" width="0.75" style="2" customWidth="1"/>
    <col min="9726" max="9726" width="5" style="2" customWidth="1"/>
    <col min="9727" max="9727" width="4.625" style="2" customWidth="1"/>
    <col min="9728" max="9728" width="8.5" style="2" customWidth="1"/>
    <col min="9729" max="9729" width="11.375" style="2" customWidth="1"/>
    <col min="9730" max="9730" width="31.875" style="2" customWidth="1"/>
    <col min="9731" max="9733" width="9.375" style="2" customWidth="1"/>
    <col min="9734" max="9734" width="9.25" style="2" customWidth="1"/>
    <col min="9735" max="9735" width="7" style="2" customWidth="1"/>
    <col min="9736" max="9980" width="9" style="2"/>
    <col min="9981" max="9981" width="0.75" style="2" customWidth="1"/>
    <col min="9982" max="9982" width="5" style="2" customWidth="1"/>
    <col min="9983" max="9983" width="4.625" style="2" customWidth="1"/>
    <col min="9984" max="9984" width="8.5" style="2" customWidth="1"/>
    <col min="9985" max="9985" width="11.375" style="2" customWidth="1"/>
    <col min="9986" max="9986" width="31.875" style="2" customWidth="1"/>
    <col min="9987" max="9989" width="9.375" style="2" customWidth="1"/>
    <col min="9990" max="9990" width="9.25" style="2" customWidth="1"/>
    <col min="9991" max="9991" width="7" style="2" customWidth="1"/>
    <col min="9992" max="10236" width="9" style="2"/>
    <col min="10237" max="10237" width="0.75" style="2" customWidth="1"/>
    <col min="10238" max="10238" width="5" style="2" customWidth="1"/>
    <col min="10239" max="10239" width="4.625" style="2" customWidth="1"/>
    <col min="10240" max="10240" width="8.5" style="2" customWidth="1"/>
    <col min="10241" max="10241" width="11.375" style="2" customWidth="1"/>
    <col min="10242" max="10242" width="31.875" style="2" customWidth="1"/>
    <col min="10243" max="10245" width="9.375" style="2" customWidth="1"/>
    <col min="10246" max="10246" width="9.25" style="2" customWidth="1"/>
    <col min="10247" max="10247" width="7" style="2" customWidth="1"/>
    <col min="10248" max="10492" width="9" style="2"/>
    <col min="10493" max="10493" width="0.75" style="2" customWidth="1"/>
    <col min="10494" max="10494" width="5" style="2" customWidth="1"/>
    <col min="10495" max="10495" width="4.625" style="2" customWidth="1"/>
    <col min="10496" max="10496" width="8.5" style="2" customWidth="1"/>
    <col min="10497" max="10497" width="11.375" style="2" customWidth="1"/>
    <col min="10498" max="10498" width="31.875" style="2" customWidth="1"/>
    <col min="10499" max="10501" width="9.375" style="2" customWidth="1"/>
    <col min="10502" max="10502" width="9.25" style="2" customWidth="1"/>
    <col min="10503" max="10503" width="7" style="2" customWidth="1"/>
    <col min="10504" max="10748" width="9" style="2"/>
    <col min="10749" max="10749" width="0.75" style="2" customWidth="1"/>
    <col min="10750" max="10750" width="5" style="2" customWidth="1"/>
    <col min="10751" max="10751" width="4.625" style="2" customWidth="1"/>
    <col min="10752" max="10752" width="8.5" style="2" customWidth="1"/>
    <col min="10753" max="10753" width="11.375" style="2" customWidth="1"/>
    <col min="10754" max="10754" width="31.875" style="2" customWidth="1"/>
    <col min="10755" max="10757" width="9.375" style="2" customWidth="1"/>
    <col min="10758" max="10758" width="9.25" style="2" customWidth="1"/>
    <col min="10759" max="10759" width="7" style="2" customWidth="1"/>
    <col min="10760" max="11004" width="9" style="2"/>
    <col min="11005" max="11005" width="0.75" style="2" customWidth="1"/>
    <col min="11006" max="11006" width="5" style="2" customWidth="1"/>
    <col min="11007" max="11007" width="4.625" style="2" customWidth="1"/>
    <col min="11008" max="11008" width="8.5" style="2" customWidth="1"/>
    <col min="11009" max="11009" width="11.375" style="2" customWidth="1"/>
    <col min="11010" max="11010" width="31.875" style="2" customWidth="1"/>
    <col min="11011" max="11013" width="9.375" style="2" customWidth="1"/>
    <col min="11014" max="11014" width="9.25" style="2" customWidth="1"/>
    <col min="11015" max="11015" width="7" style="2" customWidth="1"/>
    <col min="11016" max="11260" width="9" style="2"/>
    <col min="11261" max="11261" width="0.75" style="2" customWidth="1"/>
    <col min="11262" max="11262" width="5" style="2" customWidth="1"/>
    <col min="11263" max="11263" width="4.625" style="2" customWidth="1"/>
    <col min="11264" max="11264" width="8.5" style="2" customWidth="1"/>
    <col min="11265" max="11265" width="11.375" style="2" customWidth="1"/>
    <col min="11266" max="11266" width="31.875" style="2" customWidth="1"/>
    <col min="11267" max="11269" width="9.375" style="2" customWidth="1"/>
    <col min="11270" max="11270" width="9.25" style="2" customWidth="1"/>
    <col min="11271" max="11271" width="7" style="2" customWidth="1"/>
    <col min="11272" max="11516" width="9" style="2"/>
    <col min="11517" max="11517" width="0.75" style="2" customWidth="1"/>
    <col min="11518" max="11518" width="5" style="2" customWidth="1"/>
    <col min="11519" max="11519" width="4.625" style="2" customWidth="1"/>
    <col min="11520" max="11520" width="8.5" style="2" customWidth="1"/>
    <col min="11521" max="11521" width="11.375" style="2" customWidth="1"/>
    <col min="11522" max="11522" width="31.875" style="2" customWidth="1"/>
    <col min="11523" max="11525" width="9.375" style="2" customWidth="1"/>
    <col min="11526" max="11526" width="9.25" style="2" customWidth="1"/>
    <col min="11527" max="11527" width="7" style="2" customWidth="1"/>
    <col min="11528" max="11772" width="9" style="2"/>
    <col min="11773" max="11773" width="0.75" style="2" customWidth="1"/>
    <col min="11774" max="11774" width="5" style="2" customWidth="1"/>
    <col min="11775" max="11775" width="4.625" style="2" customWidth="1"/>
    <col min="11776" max="11776" width="8.5" style="2" customWidth="1"/>
    <col min="11777" max="11777" width="11.375" style="2" customWidth="1"/>
    <col min="11778" max="11778" width="31.875" style="2" customWidth="1"/>
    <col min="11779" max="11781" width="9.375" style="2" customWidth="1"/>
    <col min="11782" max="11782" width="9.25" style="2" customWidth="1"/>
    <col min="11783" max="11783" width="7" style="2" customWidth="1"/>
    <col min="11784" max="12028" width="9" style="2"/>
    <col min="12029" max="12029" width="0.75" style="2" customWidth="1"/>
    <col min="12030" max="12030" width="5" style="2" customWidth="1"/>
    <col min="12031" max="12031" width="4.625" style="2" customWidth="1"/>
    <col min="12032" max="12032" width="8.5" style="2" customWidth="1"/>
    <col min="12033" max="12033" width="11.375" style="2" customWidth="1"/>
    <col min="12034" max="12034" width="31.875" style="2" customWidth="1"/>
    <col min="12035" max="12037" width="9.375" style="2" customWidth="1"/>
    <col min="12038" max="12038" width="9.25" style="2" customWidth="1"/>
    <col min="12039" max="12039" width="7" style="2" customWidth="1"/>
    <col min="12040" max="12284" width="9" style="2"/>
    <col min="12285" max="12285" width="0.75" style="2" customWidth="1"/>
    <col min="12286" max="12286" width="5" style="2" customWidth="1"/>
    <col min="12287" max="12287" width="4.625" style="2" customWidth="1"/>
    <col min="12288" max="12288" width="8.5" style="2" customWidth="1"/>
    <col min="12289" max="12289" width="11.375" style="2" customWidth="1"/>
    <col min="12290" max="12290" width="31.875" style="2" customWidth="1"/>
    <col min="12291" max="12293" width="9.375" style="2" customWidth="1"/>
    <col min="12294" max="12294" width="9.25" style="2" customWidth="1"/>
    <col min="12295" max="12295" width="7" style="2" customWidth="1"/>
    <col min="12296" max="12540" width="9" style="2"/>
    <col min="12541" max="12541" width="0.75" style="2" customWidth="1"/>
    <col min="12542" max="12542" width="5" style="2" customWidth="1"/>
    <col min="12543" max="12543" width="4.625" style="2" customWidth="1"/>
    <col min="12544" max="12544" width="8.5" style="2" customWidth="1"/>
    <col min="12545" max="12545" width="11.375" style="2" customWidth="1"/>
    <col min="12546" max="12546" width="31.875" style="2" customWidth="1"/>
    <col min="12547" max="12549" width="9.375" style="2" customWidth="1"/>
    <col min="12550" max="12550" width="9.25" style="2" customWidth="1"/>
    <col min="12551" max="12551" width="7" style="2" customWidth="1"/>
    <col min="12552" max="12796" width="9" style="2"/>
    <col min="12797" max="12797" width="0.75" style="2" customWidth="1"/>
    <col min="12798" max="12798" width="5" style="2" customWidth="1"/>
    <col min="12799" max="12799" width="4.625" style="2" customWidth="1"/>
    <col min="12800" max="12800" width="8.5" style="2" customWidth="1"/>
    <col min="12801" max="12801" width="11.375" style="2" customWidth="1"/>
    <col min="12802" max="12802" width="31.875" style="2" customWidth="1"/>
    <col min="12803" max="12805" width="9.375" style="2" customWidth="1"/>
    <col min="12806" max="12806" width="9.25" style="2" customWidth="1"/>
    <col min="12807" max="12807" width="7" style="2" customWidth="1"/>
    <col min="12808" max="13052" width="9" style="2"/>
    <col min="13053" max="13053" width="0.75" style="2" customWidth="1"/>
    <col min="13054" max="13054" width="5" style="2" customWidth="1"/>
    <col min="13055" max="13055" width="4.625" style="2" customWidth="1"/>
    <col min="13056" max="13056" width="8.5" style="2" customWidth="1"/>
    <col min="13057" max="13057" width="11.375" style="2" customWidth="1"/>
    <col min="13058" max="13058" width="31.875" style="2" customWidth="1"/>
    <col min="13059" max="13061" width="9.375" style="2" customWidth="1"/>
    <col min="13062" max="13062" width="9.25" style="2" customWidth="1"/>
    <col min="13063" max="13063" width="7" style="2" customWidth="1"/>
    <col min="13064" max="13308" width="9" style="2"/>
    <col min="13309" max="13309" width="0.75" style="2" customWidth="1"/>
    <col min="13310" max="13310" width="5" style="2" customWidth="1"/>
    <col min="13311" max="13311" width="4.625" style="2" customWidth="1"/>
    <col min="13312" max="13312" width="8.5" style="2" customWidth="1"/>
    <col min="13313" max="13313" width="11.375" style="2" customWidth="1"/>
    <col min="13314" max="13314" width="31.875" style="2" customWidth="1"/>
    <col min="13315" max="13317" width="9.375" style="2" customWidth="1"/>
    <col min="13318" max="13318" width="9.25" style="2" customWidth="1"/>
    <col min="13319" max="13319" width="7" style="2" customWidth="1"/>
    <col min="13320" max="13564" width="9" style="2"/>
    <col min="13565" max="13565" width="0.75" style="2" customWidth="1"/>
    <col min="13566" max="13566" width="5" style="2" customWidth="1"/>
    <col min="13567" max="13567" width="4.625" style="2" customWidth="1"/>
    <col min="13568" max="13568" width="8.5" style="2" customWidth="1"/>
    <col min="13569" max="13569" width="11.375" style="2" customWidth="1"/>
    <col min="13570" max="13570" width="31.875" style="2" customWidth="1"/>
    <col min="13571" max="13573" width="9.375" style="2" customWidth="1"/>
    <col min="13574" max="13574" width="9.25" style="2" customWidth="1"/>
    <col min="13575" max="13575" width="7" style="2" customWidth="1"/>
    <col min="13576" max="13820" width="9" style="2"/>
    <col min="13821" max="13821" width="0.75" style="2" customWidth="1"/>
    <col min="13822" max="13822" width="5" style="2" customWidth="1"/>
    <col min="13823" max="13823" width="4.625" style="2" customWidth="1"/>
    <col min="13824" max="13824" width="8.5" style="2" customWidth="1"/>
    <col min="13825" max="13825" width="11.375" style="2" customWidth="1"/>
    <col min="13826" max="13826" width="31.875" style="2" customWidth="1"/>
    <col min="13827" max="13829" width="9.375" style="2" customWidth="1"/>
    <col min="13830" max="13830" width="9.25" style="2" customWidth="1"/>
    <col min="13831" max="13831" width="7" style="2" customWidth="1"/>
    <col min="13832" max="14076" width="9" style="2"/>
    <col min="14077" max="14077" width="0.75" style="2" customWidth="1"/>
    <col min="14078" max="14078" width="5" style="2" customWidth="1"/>
    <col min="14079" max="14079" width="4.625" style="2" customWidth="1"/>
    <col min="14080" max="14080" width="8.5" style="2" customWidth="1"/>
    <col min="14081" max="14081" width="11.375" style="2" customWidth="1"/>
    <col min="14082" max="14082" width="31.875" style="2" customWidth="1"/>
    <col min="14083" max="14085" width="9.375" style="2" customWidth="1"/>
    <col min="14086" max="14086" width="9.25" style="2" customWidth="1"/>
    <col min="14087" max="14087" width="7" style="2" customWidth="1"/>
    <col min="14088" max="14332" width="9" style="2"/>
    <col min="14333" max="14333" width="0.75" style="2" customWidth="1"/>
    <col min="14334" max="14334" width="5" style="2" customWidth="1"/>
    <col min="14335" max="14335" width="4.625" style="2" customWidth="1"/>
    <col min="14336" max="14336" width="8.5" style="2" customWidth="1"/>
    <col min="14337" max="14337" width="11.375" style="2" customWidth="1"/>
    <col min="14338" max="14338" width="31.875" style="2" customWidth="1"/>
    <col min="14339" max="14341" width="9.375" style="2" customWidth="1"/>
    <col min="14342" max="14342" width="9.25" style="2" customWidth="1"/>
    <col min="14343" max="14343" width="7" style="2" customWidth="1"/>
    <col min="14344" max="14588" width="9" style="2"/>
    <col min="14589" max="14589" width="0.75" style="2" customWidth="1"/>
    <col min="14590" max="14590" width="5" style="2" customWidth="1"/>
    <col min="14591" max="14591" width="4.625" style="2" customWidth="1"/>
    <col min="14592" max="14592" width="8.5" style="2" customWidth="1"/>
    <col min="14593" max="14593" width="11.375" style="2" customWidth="1"/>
    <col min="14594" max="14594" width="31.875" style="2" customWidth="1"/>
    <col min="14595" max="14597" width="9.375" style="2" customWidth="1"/>
    <col min="14598" max="14598" width="9.25" style="2" customWidth="1"/>
    <col min="14599" max="14599" width="7" style="2" customWidth="1"/>
    <col min="14600" max="14844" width="9" style="2"/>
    <col min="14845" max="14845" width="0.75" style="2" customWidth="1"/>
    <col min="14846" max="14846" width="5" style="2" customWidth="1"/>
    <col min="14847" max="14847" width="4.625" style="2" customWidth="1"/>
    <col min="14848" max="14848" width="8.5" style="2" customWidth="1"/>
    <col min="14849" max="14849" width="11.375" style="2" customWidth="1"/>
    <col min="14850" max="14850" width="31.875" style="2" customWidth="1"/>
    <col min="14851" max="14853" width="9.375" style="2" customWidth="1"/>
    <col min="14854" max="14854" width="9.25" style="2" customWidth="1"/>
    <col min="14855" max="14855" width="7" style="2" customWidth="1"/>
    <col min="14856" max="15100" width="9" style="2"/>
    <col min="15101" max="15101" width="0.75" style="2" customWidth="1"/>
    <col min="15102" max="15102" width="5" style="2" customWidth="1"/>
    <col min="15103" max="15103" width="4.625" style="2" customWidth="1"/>
    <col min="15104" max="15104" width="8.5" style="2" customWidth="1"/>
    <col min="15105" max="15105" width="11.375" style="2" customWidth="1"/>
    <col min="15106" max="15106" width="31.875" style="2" customWidth="1"/>
    <col min="15107" max="15109" width="9.375" style="2" customWidth="1"/>
    <col min="15110" max="15110" width="9.25" style="2" customWidth="1"/>
    <col min="15111" max="15111" width="7" style="2" customWidth="1"/>
    <col min="15112" max="15356" width="9" style="2"/>
    <col min="15357" max="15357" width="0.75" style="2" customWidth="1"/>
    <col min="15358" max="15358" width="5" style="2" customWidth="1"/>
    <col min="15359" max="15359" width="4.625" style="2" customWidth="1"/>
    <col min="15360" max="15360" width="8.5" style="2" customWidth="1"/>
    <col min="15361" max="15361" width="11.375" style="2" customWidth="1"/>
    <col min="15362" max="15362" width="31.875" style="2" customWidth="1"/>
    <col min="15363" max="15365" width="9.375" style="2" customWidth="1"/>
    <col min="15366" max="15366" width="9.25" style="2" customWidth="1"/>
    <col min="15367" max="15367" width="7" style="2" customWidth="1"/>
    <col min="15368" max="15612" width="9" style="2"/>
    <col min="15613" max="15613" width="0.75" style="2" customWidth="1"/>
    <col min="15614" max="15614" width="5" style="2" customWidth="1"/>
    <col min="15615" max="15615" width="4.625" style="2" customWidth="1"/>
    <col min="15616" max="15616" width="8.5" style="2" customWidth="1"/>
    <col min="15617" max="15617" width="11.375" style="2" customWidth="1"/>
    <col min="15618" max="15618" width="31.875" style="2" customWidth="1"/>
    <col min="15619" max="15621" width="9.375" style="2" customWidth="1"/>
    <col min="15622" max="15622" width="9.25" style="2" customWidth="1"/>
    <col min="15623" max="15623" width="7" style="2" customWidth="1"/>
    <col min="15624" max="15868" width="9" style="2"/>
    <col min="15869" max="15869" width="0.75" style="2" customWidth="1"/>
    <col min="15870" max="15870" width="5" style="2" customWidth="1"/>
    <col min="15871" max="15871" width="4.625" style="2" customWidth="1"/>
    <col min="15872" max="15872" width="8.5" style="2" customWidth="1"/>
    <col min="15873" max="15873" width="11.375" style="2" customWidth="1"/>
    <col min="15874" max="15874" width="31.875" style="2" customWidth="1"/>
    <col min="15875" max="15877" width="9.375" style="2" customWidth="1"/>
    <col min="15878" max="15878" width="9.25" style="2" customWidth="1"/>
    <col min="15879" max="15879" width="7" style="2" customWidth="1"/>
    <col min="15880" max="16124" width="9" style="2"/>
    <col min="16125" max="16125" width="0.75" style="2" customWidth="1"/>
    <col min="16126" max="16126" width="5" style="2" customWidth="1"/>
    <col min="16127" max="16127" width="4.625" style="2" customWidth="1"/>
    <col min="16128" max="16128" width="8.5" style="2" customWidth="1"/>
    <col min="16129" max="16129" width="11.375" style="2" customWidth="1"/>
    <col min="16130" max="16130" width="31.875" style="2" customWidth="1"/>
    <col min="16131" max="16133" width="9.375" style="2" customWidth="1"/>
    <col min="16134" max="16134" width="9.25" style="2" customWidth="1"/>
    <col min="16135" max="16135" width="7" style="2" customWidth="1"/>
    <col min="16136" max="16384" width="9" style="2"/>
  </cols>
  <sheetData>
    <row r="1" spans="1:8" ht="21" customHeight="1" x14ac:dyDescent="0.3">
      <c r="A1" s="196" t="s">
        <v>75</v>
      </c>
      <c r="B1" s="196"/>
      <c r="C1" s="196"/>
      <c r="D1" s="196"/>
      <c r="E1" s="196"/>
      <c r="F1" s="1"/>
      <c r="G1" s="1" t="s">
        <v>8</v>
      </c>
    </row>
    <row r="3" spans="1:8" s="120" customFormat="1" ht="15" x14ac:dyDescent="0.2">
      <c r="A3" s="122" t="s">
        <v>0</v>
      </c>
      <c r="B3" s="122"/>
      <c r="C3" s="122" t="s">
        <v>64</v>
      </c>
      <c r="D3" s="123"/>
      <c r="E3" s="123"/>
      <c r="F3" s="123"/>
      <c r="G3" s="123"/>
    </row>
    <row r="4" spans="1:8" s="120" customFormat="1" ht="15" x14ac:dyDescent="0.2">
      <c r="A4" s="122"/>
      <c r="B4" s="122"/>
      <c r="C4" s="122" t="s">
        <v>1</v>
      </c>
      <c r="D4" s="123"/>
      <c r="E4" s="123"/>
      <c r="F4" s="123"/>
      <c r="G4" s="123"/>
    </row>
    <row r="5" spans="1:8" s="120" customFormat="1" ht="15" thickBot="1" x14ac:dyDescent="0.25">
      <c r="A5" s="124"/>
      <c r="B5" s="124"/>
      <c r="C5" s="124"/>
      <c r="D5" s="124"/>
      <c r="E5" s="124"/>
      <c r="F5" s="124"/>
      <c r="G5" s="124" t="s">
        <v>2</v>
      </c>
    </row>
    <row r="6" spans="1:8" ht="14.25" thickTop="1" thickBot="1" x14ac:dyDescent="0.25">
      <c r="A6" s="94">
        <v>1</v>
      </c>
      <c r="B6" s="164">
        <v>2</v>
      </c>
      <c r="C6" s="165">
        <v>3</v>
      </c>
      <c r="D6" s="165">
        <v>4</v>
      </c>
      <c r="E6" s="165">
        <v>5</v>
      </c>
      <c r="F6" s="165">
        <v>6</v>
      </c>
      <c r="G6" s="88" t="s">
        <v>52</v>
      </c>
    </row>
    <row r="7" spans="1:8" ht="15.75" thickTop="1" x14ac:dyDescent="0.2">
      <c r="A7" s="77">
        <v>2143</v>
      </c>
      <c r="B7" s="55">
        <v>51</v>
      </c>
      <c r="C7" s="144" t="s">
        <v>51</v>
      </c>
      <c r="D7" s="57">
        <v>4670</v>
      </c>
      <c r="E7" s="57">
        <v>0</v>
      </c>
      <c r="F7" s="57">
        <v>0</v>
      </c>
      <c r="G7" s="76">
        <v>0</v>
      </c>
    </row>
    <row r="8" spans="1:8" ht="15" x14ac:dyDescent="0.2">
      <c r="A8" s="77">
        <v>4357</v>
      </c>
      <c r="B8" s="55">
        <v>51</v>
      </c>
      <c r="C8" s="144" t="s">
        <v>51</v>
      </c>
      <c r="D8" s="57">
        <v>1500</v>
      </c>
      <c r="E8" s="57">
        <v>0</v>
      </c>
      <c r="F8" s="57">
        <v>0</v>
      </c>
      <c r="G8" s="76">
        <v>0</v>
      </c>
    </row>
    <row r="9" spans="1:8" ht="21" customHeight="1" x14ac:dyDescent="0.2">
      <c r="A9" s="77">
        <v>3522</v>
      </c>
      <c r="B9" s="55">
        <v>61</v>
      </c>
      <c r="C9" s="144" t="s">
        <v>107</v>
      </c>
      <c r="D9" s="57">
        <v>0</v>
      </c>
      <c r="E9" s="57">
        <v>1914</v>
      </c>
      <c r="F9" s="57">
        <f>F14</f>
        <v>1914</v>
      </c>
      <c r="G9" s="76">
        <v>0</v>
      </c>
      <c r="H9" s="65"/>
    </row>
    <row r="10" spans="1:8" ht="21" customHeight="1" x14ac:dyDescent="0.2">
      <c r="A10" s="77">
        <v>3523</v>
      </c>
      <c r="B10" s="55">
        <v>61</v>
      </c>
      <c r="C10" s="144" t="s">
        <v>107</v>
      </c>
      <c r="D10" s="57">
        <v>0</v>
      </c>
      <c r="E10" s="57">
        <v>2010</v>
      </c>
      <c r="F10" s="58">
        <f>F31</f>
        <v>2010</v>
      </c>
      <c r="G10" s="76">
        <v>0</v>
      </c>
      <c r="H10" s="60"/>
    </row>
    <row r="11" spans="1:8" ht="21" customHeight="1" thickBot="1" x14ac:dyDescent="0.25">
      <c r="A11" s="70">
        <v>3533</v>
      </c>
      <c r="B11" s="75">
        <v>61</v>
      </c>
      <c r="C11" s="71" t="s">
        <v>107</v>
      </c>
      <c r="D11" s="57">
        <v>0</v>
      </c>
      <c r="E11" s="57">
        <v>660</v>
      </c>
      <c r="F11" s="58">
        <f>F48</f>
        <v>660</v>
      </c>
      <c r="G11" s="76">
        <v>0</v>
      </c>
    </row>
    <row r="12" spans="1:8" ht="16.5" thickTop="1" thickBot="1" x14ac:dyDescent="0.25">
      <c r="A12" s="95" t="s">
        <v>6</v>
      </c>
      <c r="B12" s="96"/>
      <c r="C12" s="97"/>
      <c r="D12" s="92">
        <f>SUM(D7:D11)</f>
        <v>6170</v>
      </c>
      <c r="E12" s="92">
        <f>SUM(E9:E11)</f>
        <v>4584</v>
      </c>
      <c r="F12" s="92">
        <f>SUM(F9:F11)</f>
        <v>4584</v>
      </c>
      <c r="G12" s="98">
        <v>0</v>
      </c>
      <c r="H12" s="65"/>
    </row>
    <row r="13" spans="1:8" ht="13.5" thickTop="1" x14ac:dyDescent="0.2">
      <c r="C13" s="74"/>
      <c r="D13" s="74"/>
      <c r="E13" s="4"/>
      <c r="F13" s="74"/>
      <c r="G13" s="73"/>
    </row>
    <row r="14" spans="1:8" s="112" customFormat="1" ht="15.75" thickBot="1" x14ac:dyDescent="0.25">
      <c r="A14" s="108" t="s">
        <v>165</v>
      </c>
      <c r="B14" s="108"/>
      <c r="C14" s="109"/>
      <c r="D14" s="109"/>
      <c r="F14" s="110">
        <f>F16+F20+F24+F28</f>
        <v>1914</v>
      </c>
      <c r="G14" s="111" t="s">
        <v>50</v>
      </c>
    </row>
    <row r="15" spans="1:8" ht="34.5" customHeight="1" thickTop="1" x14ac:dyDescent="0.2">
      <c r="A15" s="195" t="s">
        <v>92</v>
      </c>
      <c r="B15" s="195"/>
      <c r="C15" s="195"/>
      <c r="D15" s="195"/>
      <c r="E15" s="195"/>
      <c r="F15" s="195"/>
    </row>
    <row r="16" spans="1:8" ht="15" x14ac:dyDescent="0.2">
      <c r="A16" s="61" t="s">
        <v>170</v>
      </c>
      <c r="B16" s="61"/>
      <c r="C16" s="130"/>
      <c r="D16" s="130"/>
      <c r="F16" s="135">
        <v>420</v>
      </c>
      <c r="G16" s="63" t="s">
        <v>50</v>
      </c>
    </row>
    <row r="17" spans="1:9" ht="37.5" customHeight="1" x14ac:dyDescent="0.2">
      <c r="A17" s="186" t="s">
        <v>93</v>
      </c>
      <c r="B17" s="186"/>
      <c r="C17" s="186"/>
      <c r="D17" s="186"/>
      <c r="E17" s="131"/>
      <c r="F17" s="131"/>
      <c r="I17" s="60"/>
    </row>
    <row r="18" spans="1:9" ht="14.25" x14ac:dyDescent="0.2">
      <c r="A18" s="59"/>
      <c r="C18" s="4"/>
      <c r="D18" s="4"/>
      <c r="E18" s="4"/>
      <c r="I18" s="142"/>
    </row>
    <row r="19" spans="1:9" s="112" customFormat="1" ht="20.25" customHeight="1" x14ac:dyDescent="0.2">
      <c r="A19" s="191" t="s">
        <v>94</v>
      </c>
      <c r="B19" s="191"/>
      <c r="C19" s="191"/>
      <c r="D19" s="191"/>
      <c r="E19" s="191"/>
      <c r="F19" s="191"/>
      <c r="G19" s="137"/>
      <c r="I19" s="143"/>
    </row>
    <row r="20" spans="1:9" ht="15" customHeight="1" x14ac:dyDescent="0.2">
      <c r="A20" s="61" t="s">
        <v>170</v>
      </c>
      <c r="B20" s="61"/>
      <c r="C20" s="130"/>
      <c r="D20" s="130"/>
      <c r="F20" s="135">
        <v>614</v>
      </c>
      <c r="G20" s="63" t="s">
        <v>50</v>
      </c>
      <c r="I20" s="143"/>
    </row>
    <row r="21" spans="1:9" ht="38.25" customHeight="1" x14ac:dyDescent="0.2">
      <c r="A21" s="186" t="s">
        <v>93</v>
      </c>
      <c r="B21" s="186"/>
      <c r="C21" s="186"/>
      <c r="D21" s="186"/>
      <c r="E21" s="131"/>
      <c r="F21" s="131"/>
      <c r="I21" s="60"/>
    </row>
    <row r="22" spans="1:9" ht="15" x14ac:dyDescent="0.2">
      <c r="A22" s="193"/>
      <c r="B22" s="193"/>
      <c r="C22" s="193"/>
      <c r="D22" s="193"/>
      <c r="E22" s="193"/>
      <c r="F22" s="63"/>
      <c r="I22" s="60"/>
    </row>
    <row r="23" spans="1:9" ht="14.25" x14ac:dyDescent="0.2">
      <c r="A23" s="59" t="s">
        <v>95</v>
      </c>
      <c r="C23" s="4"/>
      <c r="D23" s="4"/>
      <c r="E23" s="78"/>
      <c r="F23" s="79"/>
    </row>
    <row r="24" spans="1:9" ht="15" x14ac:dyDescent="0.2">
      <c r="A24" s="61" t="s">
        <v>170</v>
      </c>
      <c r="B24" s="61"/>
      <c r="C24" s="130"/>
      <c r="D24" s="130"/>
      <c r="F24" s="135">
        <v>320</v>
      </c>
      <c r="G24" s="63" t="s">
        <v>50</v>
      </c>
    </row>
    <row r="25" spans="1:9" ht="35.25" customHeight="1" x14ac:dyDescent="0.2">
      <c r="A25" s="186" t="s">
        <v>93</v>
      </c>
      <c r="B25" s="186"/>
      <c r="C25" s="186"/>
      <c r="D25" s="186"/>
      <c r="E25" s="131"/>
      <c r="F25" s="131"/>
    </row>
    <row r="27" spans="1:9" ht="28.5" customHeight="1" x14ac:dyDescent="0.2">
      <c r="A27" s="192" t="s">
        <v>96</v>
      </c>
      <c r="B27" s="192"/>
      <c r="C27" s="192"/>
      <c r="D27" s="192"/>
      <c r="E27" s="192"/>
      <c r="F27" s="192"/>
    </row>
    <row r="28" spans="1:9" ht="15" customHeight="1" x14ac:dyDescent="0.2">
      <c r="A28" s="61" t="s">
        <v>170</v>
      </c>
      <c r="B28" s="61"/>
      <c r="C28" s="130"/>
      <c r="D28" s="130"/>
      <c r="F28" s="135">
        <v>560</v>
      </c>
      <c r="G28" s="63" t="s">
        <v>50</v>
      </c>
    </row>
    <row r="29" spans="1:9" ht="30" customHeight="1" x14ac:dyDescent="0.2">
      <c r="A29" s="186" t="s">
        <v>93</v>
      </c>
      <c r="B29" s="186"/>
      <c r="C29" s="186"/>
      <c r="D29" s="186"/>
      <c r="E29" s="131"/>
      <c r="F29" s="131"/>
    </row>
    <row r="31" spans="1:9" ht="15.75" thickBot="1" x14ac:dyDescent="0.25">
      <c r="A31" s="108" t="s">
        <v>166</v>
      </c>
      <c r="B31" s="108"/>
      <c r="C31" s="109"/>
      <c r="D31" s="109"/>
      <c r="E31" s="112"/>
      <c r="F31" s="110">
        <f>F33+F37+F41+F45</f>
        <v>2010</v>
      </c>
      <c r="G31" s="111" t="s">
        <v>50</v>
      </c>
    </row>
    <row r="32" spans="1:9" ht="15" thickTop="1" x14ac:dyDescent="0.2">
      <c r="A32" s="195" t="s">
        <v>97</v>
      </c>
      <c r="B32" s="195"/>
      <c r="C32" s="195"/>
      <c r="D32" s="195"/>
      <c r="E32" s="195"/>
      <c r="F32" s="195"/>
    </row>
    <row r="33" spans="1:7" ht="15" customHeight="1" x14ac:dyDescent="0.2">
      <c r="A33" s="61" t="s">
        <v>170</v>
      </c>
      <c r="B33" s="61"/>
      <c r="C33" s="130"/>
      <c r="D33" s="130"/>
      <c r="F33" s="135">
        <v>210</v>
      </c>
      <c r="G33" s="63" t="s">
        <v>50</v>
      </c>
    </row>
    <row r="34" spans="1:7" ht="26.25" customHeight="1" x14ac:dyDescent="0.2">
      <c r="A34" s="186" t="s">
        <v>93</v>
      </c>
      <c r="B34" s="186"/>
      <c r="C34" s="186"/>
      <c r="D34" s="186"/>
      <c r="E34" s="131"/>
      <c r="F34" s="131"/>
    </row>
    <row r="35" spans="1:7" ht="12.75" customHeight="1" x14ac:dyDescent="0.2">
      <c r="A35" s="154"/>
      <c r="B35" s="154"/>
      <c r="C35" s="154"/>
      <c r="D35" s="154"/>
      <c r="E35" s="131"/>
      <c r="F35" s="131"/>
    </row>
    <row r="36" spans="1:7" ht="14.25" x14ac:dyDescent="0.2">
      <c r="A36" s="59" t="s">
        <v>99</v>
      </c>
      <c r="C36" s="4"/>
      <c r="D36" s="4"/>
      <c r="E36" s="78"/>
      <c r="F36" s="79"/>
    </row>
    <row r="37" spans="1:7" ht="15" x14ac:dyDescent="0.2">
      <c r="A37" s="156" t="s">
        <v>170</v>
      </c>
      <c r="B37" s="156"/>
      <c r="C37" s="155"/>
      <c r="D37" s="155"/>
      <c r="F37" s="135">
        <v>1000</v>
      </c>
      <c r="G37" s="63" t="s">
        <v>50</v>
      </c>
    </row>
    <row r="38" spans="1:7" ht="32.25" customHeight="1" x14ac:dyDescent="0.2">
      <c r="A38" s="186" t="s">
        <v>93</v>
      </c>
      <c r="B38" s="186"/>
      <c r="C38" s="186"/>
      <c r="D38" s="186"/>
      <c r="E38" s="131"/>
      <c r="F38" s="131"/>
    </row>
    <row r="39" spans="1:7" ht="14.25" x14ac:dyDescent="0.2">
      <c r="A39" s="59"/>
      <c r="C39" s="4"/>
      <c r="D39" s="4"/>
      <c r="E39" s="4"/>
    </row>
    <row r="40" spans="1:7" ht="14.25" x14ac:dyDescent="0.2">
      <c r="A40" s="191" t="s">
        <v>98</v>
      </c>
      <c r="B40" s="191"/>
      <c r="C40" s="191"/>
      <c r="D40" s="191"/>
      <c r="E40" s="191"/>
      <c r="F40" s="191"/>
    </row>
    <row r="41" spans="1:7" ht="15" x14ac:dyDescent="0.2">
      <c r="A41" s="61" t="s">
        <v>106</v>
      </c>
      <c r="B41" s="61"/>
      <c r="C41" s="130"/>
      <c r="D41" s="130"/>
      <c r="F41" s="135">
        <v>600</v>
      </c>
      <c r="G41" s="63" t="s">
        <v>50</v>
      </c>
    </row>
    <row r="42" spans="1:7" ht="32.25" customHeight="1" x14ac:dyDescent="0.2">
      <c r="A42" s="186" t="s">
        <v>93</v>
      </c>
      <c r="B42" s="186"/>
      <c r="C42" s="186"/>
      <c r="D42" s="186"/>
      <c r="E42" s="131"/>
      <c r="F42" s="131"/>
    </row>
    <row r="43" spans="1:7" ht="15" x14ac:dyDescent="0.2">
      <c r="A43" s="193"/>
      <c r="B43" s="193"/>
      <c r="C43" s="193"/>
      <c r="D43" s="193"/>
      <c r="E43" s="193"/>
      <c r="F43" s="63"/>
    </row>
    <row r="44" spans="1:7" ht="14.25" x14ac:dyDescent="0.2">
      <c r="A44" s="191" t="s">
        <v>100</v>
      </c>
      <c r="B44" s="191"/>
      <c r="C44" s="191"/>
      <c r="D44" s="191"/>
      <c r="E44" s="191"/>
      <c r="F44" s="191"/>
    </row>
    <row r="45" spans="1:7" ht="15" x14ac:dyDescent="0.2">
      <c r="A45" s="61" t="s">
        <v>104</v>
      </c>
      <c r="B45" s="61"/>
      <c r="C45" s="130"/>
      <c r="D45" s="130"/>
      <c r="F45" s="135">
        <v>200</v>
      </c>
      <c r="G45" s="63" t="s">
        <v>50</v>
      </c>
    </row>
    <row r="46" spans="1:7" ht="28.5" customHeight="1" x14ac:dyDescent="0.2">
      <c r="A46" s="186" t="s">
        <v>93</v>
      </c>
      <c r="B46" s="186"/>
      <c r="C46" s="186"/>
      <c r="D46" s="186"/>
      <c r="E46" s="131"/>
      <c r="F46" s="131"/>
    </row>
    <row r="48" spans="1:7" ht="15.75" thickBot="1" x14ac:dyDescent="0.25">
      <c r="A48" s="108" t="s">
        <v>167</v>
      </c>
      <c r="B48" s="108"/>
      <c r="C48" s="109"/>
      <c r="D48" s="109"/>
      <c r="E48" s="112"/>
      <c r="F48" s="110">
        <f>F50+F54+F58+F62</f>
        <v>660</v>
      </c>
      <c r="G48" s="111" t="s">
        <v>50</v>
      </c>
    </row>
    <row r="49" spans="1:7" ht="15" thickTop="1" x14ac:dyDescent="0.2">
      <c r="A49" s="194" t="s">
        <v>105</v>
      </c>
      <c r="B49" s="194"/>
      <c r="C49" s="194"/>
      <c r="D49" s="194"/>
      <c r="E49" s="194"/>
      <c r="F49" s="194"/>
    </row>
    <row r="50" spans="1:7" ht="15" x14ac:dyDescent="0.2">
      <c r="A50" s="156" t="s">
        <v>106</v>
      </c>
      <c r="B50" s="156"/>
      <c r="C50" s="155"/>
      <c r="D50" s="155"/>
      <c r="F50" s="135">
        <v>120</v>
      </c>
      <c r="G50" s="63" t="s">
        <v>50</v>
      </c>
    </row>
    <row r="51" spans="1:7" ht="34.5" customHeight="1" x14ac:dyDescent="0.2">
      <c r="A51" s="186" t="s">
        <v>93</v>
      </c>
      <c r="B51" s="186"/>
      <c r="C51" s="186"/>
      <c r="D51" s="186"/>
      <c r="E51" s="131"/>
      <c r="F51" s="131"/>
    </row>
    <row r="53" spans="1:7" ht="14.25" x14ac:dyDescent="0.2">
      <c r="A53" s="192" t="s">
        <v>101</v>
      </c>
      <c r="B53" s="192"/>
      <c r="C53" s="192"/>
      <c r="D53" s="192"/>
      <c r="E53" s="192"/>
      <c r="F53" s="192"/>
    </row>
    <row r="54" spans="1:7" ht="15" x14ac:dyDescent="0.2">
      <c r="A54" s="159" t="s">
        <v>104</v>
      </c>
      <c r="B54" s="61"/>
      <c r="C54" s="130"/>
      <c r="D54" s="130"/>
      <c r="F54" s="135">
        <v>300</v>
      </c>
      <c r="G54" s="63" t="s">
        <v>50</v>
      </c>
    </row>
    <row r="55" spans="1:7" ht="31.5" customHeight="1" x14ac:dyDescent="0.2">
      <c r="A55" s="186" t="s">
        <v>93</v>
      </c>
      <c r="B55" s="186"/>
      <c r="C55" s="186"/>
      <c r="D55" s="186"/>
      <c r="E55" s="131"/>
      <c r="F55" s="131"/>
    </row>
    <row r="56" spans="1:7" ht="14.25" x14ac:dyDescent="0.2">
      <c r="A56" s="59"/>
      <c r="C56" s="4"/>
      <c r="D56" s="4"/>
      <c r="E56" s="4"/>
    </row>
    <row r="57" spans="1:7" ht="14.25" x14ac:dyDescent="0.2">
      <c r="A57" s="191" t="s">
        <v>102</v>
      </c>
      <c r="B57" s="191"/>
      <c r="C57" s="191"/>
      <c r="D57" s="191"/>
      <c r="E57" s="191"/>
      <c r="F57" s="191"/>
    </row>
    <row r="58" spans="1:7" ht="15" x14ac:dyDescent="0.2">
      <c r="A58" s="159" t="s">
        <v>104</v>
      </c>
      <c r="B58" s="61"/>
      <c r="C58" s="130"/>
      <c r="D58" s="130"/>
      <c r="F58" s="135">
        <v>120</v>
      </c>
      <c r="G58" s="63" t="s">
        <v>50</v>
      </c>
    </row>
    <row r="59" spans="1:7" ht="30" customHeight="1" x14ac:dyDescent="0.2">
      <c r="A59" s="186" t="s">
        <v>93</v>
      </c>
      <c r="B59" s="186"/>
      <c r="C59" s="186"/>
      <c r="D59" s="186"/>
      <c r="E59" s="131"/>
      <c r="F59" s="131"/>
    </row>
    <row r="60" spans="1:7" ht="15" x14ac:dyDescent="0.2">
      <c r="A60" s="193"/>
      <c r="B60" s="193"/>
      <c r="C60" s="193"/>
      <c r="D60" s="193"/>
      <c r="E60" s="193"/>
      <c r="F60" s="63"/>
    </row>
    <row r="61" spans="1:7" ht="14.25" x14ac:dyDescent="0.2">
      <c r="A61" s="59" t="s">
        <v>103</v>
      </c>
      <c r="C61" s="4"/>
      <c r="D61" s="4"/>
      <c r="E61" s="78"/>
      <c r="F61" s="79"/>
    </row>
    <row r="62" spans="1:7" ht="15" x14ac:dyDescent="0.2">
      <c r="A62" s="61" t="s">
        <v>104</v>
      </c>
      <c r="B62" s="61"/>
      <c r="C62" s="130"/>
      <c r="D62" s="130"/>
      <c r="F62" s="135">
        <v>120</v>
      </c>
      <c r="G62" s="63" t="s">
        <v>50</v>
      </c>
    </row>
    <row r="63" spans="1:7" ht="27.75" customHeight="1" x14ac:dyDescent="0.2">
      <c r="A63" s="186" t="s">
        <v>93</v>
      </c>
      <c r="B63" s="186"/>
      <c r="C63" s="186"/>
      <c r="D63" s="186"/>
      <c r="E63" s="131"/>
      <c r="F63" s="131"/>
    </row>
  </sheetData>
  <mergeCells count="25">
    <mergeCell ref="A1:E1"/>
    <mergeCell ref="A15:F15"/>
    <mergeCell ref="A17:D17"/>
    <mergeCell ref="A19:F19"/>
    <mergeCell ref="A21:D21"/>
    <mergeCell ref="A22:E22"/>
    <mergeCell ref="A25:D25"/>
    <mergeCell ref="A27:F27"/>
    <mergeCell ref="A29:D29"/>
    <mergeCell ref="A32:F32"/>
    <mergeCell ref="A34:D34"/>
    <mergeCell ref="A40:F40"/>
    <mergeCell ref="A42:D42"/>
    <mergeCell ref="A43:E43"/>
    <mergeCell ref="A38:D38"/>
    <mergeCell ref="A44:F44"/>
    <mergeCell ref="A46:D46"/>
    <mergeCell ref="A63:D63"/>
    <mergeCell ref="A53:F53"/>
    <mergeCell ref="A55:D55"/>
    <mergeCell ref="A57:F57"/>
    <mergeCell ref="A59:D59"/>
    <mergeCell ref="A60:E60"/>
    <mergeCell ref="A49:F49"/>
    <mergeCell ref="A51:D51"/>
  </mergeCells>
  <pageMargins left="0.70866141732283472" right="0.70866141732283472" top="0.78740157480314965" bottom="0.78740157480314965" header="0.31496062992125984" footer="0.31496062992125984"/>
  <pageSetup paperSize="9" scale="61" firstPageNumber="90" fitToHeight="9999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showGridLines="0" view="pageBreakPreview" zoomScaleNormal="100" zoomScaleSheetLayoutView="100" workbookViewId="0">
      <selection activeCell="G6" sqref="A6:G6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16384" width="9" style="2"/>
  </cols>
  <sheetData>
    <row r="1" spans="1:10" ht="21" customHeight="1" x14ac:dyDescent="0.2">
      <c r="A1" s="197" t="s">
        <v>75</v>
      </c>
      <c r="B1" s="197"/>
      <c r="C1" s="197"/>
      <c r="D1" s="197"/>
      <c r="E1" s="197"/>
      <c r="F1" s="145"/>
      <c r="G1" s="1" t="s">
        <v>113</v>
      </c>
    </row>
    <row r="2" spans="1:10" ht="12.75" customHeight="1" x14ac:dyDescent="0.2">
      <c r="G2" s="1"/>
    </row>
    <row r="3" spans="1:10" s="120" customFormat="1" ht="15" x14ac:dyDescent="0.2">
      <c r="A3" s="122" t="s">
        <v>0</v>
      </c>
      <c r="B3" s="122"/>
      <c r="C3" s="122" t="s">
        <v>64</v>
      </c>
      <c r="D3" s="123"/>
      <c r="E3" s="123"/>
      <c r="F3" s="123"/>
      <c r="G3" s="123"/>
    </row>
    <row r="4" spans="1:10" s="120" customFormat="1" ht="15" x14ac:dyDescent="0.2">
      <c r="A4" s="122"/>
      <c r="B4" s="122"/>
      <c r="C4" s="122" t="s">
        <v>1</v>
      </c>
      <c r="D4" s="123"/>
      <c r="E4" s="123"/>
      <c r="F4" s="123"/>
      <c r="G4" s="123"/>
      <c r="J4" s="125"/>
    </row>
    <row r="5" spans="1:10" s="120" customFormat="1" ht="15" thickBot="1" x14ac:dyDescent="0.25">
      <c r="A5" s="124"/>
      <c r="B5" s="124"/>
      <c r="C5" s="124"/>
      <c r="D5" s="124"/>
      <c r="E5" s="124"/>
      <c r="F5" s="124"/>
      <c r="G5" s="124" t="s">
        <v>2</v>
      </c>
    </row>
    <row r="6" spans="1:10" ht="14.25" thickTop="1" thickBot="1" x14ac:dyDescent="0.25">
      <c r="A6" s="94">
        <v>1</v>
      </c>
      <c r="B6" s="99">
        <v>2</v>
      </c>
      <c r="C6" s="87">
        <v>3</v>
      </c>
      <c r="D6" s="87">
        <v>4</v>
      </c>
      <c r="E6" s="87">
        <v>5</v>
      </c>
      <c r="F6" s="87">
        <v>6</v>
      </c>
      <c r="G6" s="88" t="s">
        <v>52</v>
      </c>
      <c r="H6" s="65"/>
    </row>
    <row r="7" spans="1:10" ht="15.75" thickTop="1" x14ac:dyDescent="0.2">
      <c r="A7" s="66">
        <v>6172</v>
      </c>
      <c r="B7" s="55">
        <v>50</v>
      </c>
      <c r="C7" s="56" t="s">
        <v>53</v>
      </c>
      <c r="D7" s="57">
        <v>0</v>
      </c>
      <c r="E7" s="57">
        <v>0</v>
      </c>
      <c r="F7" s="68">
        <v>84</v>
      </c>
      <c r="G7" s="69">
        <v>0</v>
      </c>
      <c r="H7" s="65"/>
    </row>
    <row r="8" spans="1:10" ht="15.75" thickBot="1" x14ac:dyDescent="0.25">
      <c r="A8" s="70">
        <v>4374</v>
      </c>
      <c r="B8" s="55">
        <v>51</v>
      </c>
      <c r="C8" s="56" t="s">
        <v>51</v>
      </c>
      <c r="D8" s="57">
        <v>0</v>
      </c>
      <c r="E8" s="57">
        <v>0</v>
      </c>
      <c r="F8" s="72">
        <v>5505</v>
      </c>
      <c r="G8" s="76">
        <v>0</v>
      </c>
      <c r="H8" s="65"/>
    </row>
    <row r="9" spans="1:10" ht="16.5" thickTop="1" thickBot="1" x14ac:dyDescent="0.25">
      <c r="A9" s="100" t="s">
        <v>6</v>
      </c>
      <c r="B9" s="90"/>
      <c r="C9" s="91"/>
      <c r="D9" s="92">
        <f>SUM(D7:D8)</f>
        <v>0</v>
      </c>
      <c r="E9" s="92">
        <f>SUM(E7:E8)</f>
        <v>0</v>
      </c>
      <c r="F9" s="92">
        <f>SUM(F7:F8)</f>
        <v>5589</v>
      </c>
      <c r="G9" s="98">
        <v>0</v>
      </c>
    </row>
    <row r="10" spans="1:10" ht="13.5" thickTop="1" x14ac:dyDescent="0.2">
      <c r="B10" s="73"/>
      <c r="C10" s="4"/>
      <c r="D10" s="4"/>
      <c r="E10" s="74"/>
      <c r="F10" s="74"/>
      <c r="G10" s="73"/>
    </row>
    <row r="11" spans="1:10" ht="14.25" x14ac:dyDescent="0.2">
      <c r="A11" s="59"/>
      <c r="C11" s="4"/>
      <c r="D11" s="4"/>
      <c r="E11" s="4"/>
      <c r="F11" s="4"/>
    </row>
    <row r="12" spans="1:10" s="112" customFormat="1" ht="15.75" thickBot="1" x14ac:dyDescent="0.25">
      <c r="A12" s="108" t="s">
        <v>71</v>
      </c>
      <c r="B12" s="108"/>
      <c r="C12" s="109"/>
      <c r="D12" s="109"/>
      <c r="E12" s="110"/>
      <c r="F12" s="110">
        <f>F14</f>
        <v>84</v>
      </c>
      <c r="G12" s="111" t="s">
        <v>7</v>
      </c>
    </row>
    <row r="13" spans="1:10" ht="15" thickTop="1" x14ac:dyDescent="0.2">
      <c r="A13" s="59" t="s">
        <v>108</v>
      </c>
      <c r="C13" s="4"/>
      <c r="D13" s="4"/>
      <c r="E13" s="4"/>
      <c r="F13" s="78"/>
      <c r="G13" s="79"/>
    </row>
    <row r="14" spans="1:10" ht="15" x14ac:dyDescent="0.2">
      <c r="A14" s="61" t="s">
        <v>42</v>
      </c>
      <c r="B14" s="61"/>
      <c r="C14" s="130"/>
      <c r="D14" s="130"/>
      <c r="E14" s="58"/>
      <c r="F14" s="58">
        <v>84</v>
      </c>
      <c r="G14" s="63" t="s">
        <v>7</v>
      </c>
    </row>
    <row r="15" spans="1:10" ht="14.25" customHeight="1" x14ac:dyDescent="0.2">
      <c r="A15" s="186" t="s">
        <v>111</v>
      </c>
      <c r="B15" s="186"/>
      <c r="C15" s="186"/>
      <c r="D15" s="186"/>
      <c r="E15" s="131"/>
      <c r="F15" s="131"/>
    </row>
    <row r="16" spans="1:10" ht="15.75" customHeight="1" x14ac:dyDescent="0.2">
      <c r="A16" s="186" t="s">
        <v>112</v>
      </c>
      <c r="B16" s="186"/>
      <c r="C16" s="186"/>
      <c r="D16" s="186"/>
      <c r="E16" s="138"/>
      <c r="F16" s="127"/>
    </row>
    <row r="17" spans="1:7" ht="14.25" x14ac:dyDescent="0.2">
      <c r="A17" s="59"/>
      <c r="C17" s="4"/>
      <c r="D17" s="4"/>
      <c r="E17" s="4"/>
      <c r="F17" s="4"/>
    </row>
    <row r="18" spans="1:7" ht="14.25" x14ac:dyDescent="0.2">
      <c r="A18" s="59"/>
      <c r="C18" s="4"/>
      <c r="D18" s="4"/>
      <c r="E18" s="4"/>
      <c r="F18" s="4"/>
    </row>
    <row r="19" spans="1:7" s="112" customFormat="1" ht="15.75" thickBot="1" x14ac:dyDescent="0.25">
      <c r="A19" s="108" t="s">
        <v>115</v>
      </c>
      <c r="B19" s="108"/>
      <c r="C19" s="109"/>
      <c r="D19" s="109"/>
      <c r="E19" s="110"/>
      <c r="F19" s="110">
        <f>F21</f>
        <v>5505</v>
      </c>
      <c r="G19" s="111" t="s">
        <v>7</v>
      </c>
    </row>
    <row r="20" spans="1:7" ht="15" thickTop="1" x14ac:dyDescent="0.2">
      <c r="A20" s="59" t="s">
        <v>108</v>
      </c>
      <c r="C20" s="4"/>
      <c r="D20" s="4"/>
      <c r="E20" s="4"/>
      <c r="F20" s="78"/>
      <c r="G20" s="79"/>
    </row>
    <row r="21" spans="1:7" ht="15" x14ac:dyDescent="0.2">
      <c r="A21" s="61" t="s">
        <v>5</v>
      </c>
      <c r="B21" s="61"/>
      <c r="C21" s="130"/>
      <c r="D21" s="130"/>
      <c r="E21" s="58"/>
      <c r="F21" s="58">
        <v>5505</v>
      </c>
      <c r="G21" s="63" t="s">
        <v>50</v>
      </c>
    </row>
    <row r="22" spans="1:7" ht="15" x14ac:dyDescent="0.2">
      <c r="A22" s="140" t="s">
        <v>109</v>
      </c>
      <c r="B22" s="61"/>
      <c r="C22" s="130"/>
      <c r="D22" s="130"/>
      <c r="E22" s="58"/>
      <c r="F22" s="63"/>
    </row>
    <row r="23" spans="1:7" ht="15" x14ac:dyDescent="0.2">
      <c r="A23" s="193" t="s">
        <v>110</v>
      </c>
      <c r="B23" s="193"/>
      <c r="C23" s="193"/>
      <c r="D23" s="193"/>
      <c r="E23" s="193"/>
      <c r="F23" s="63"/>
    </row>
  </sheetData>
  <mergeCells count="4">
    <mergeCell ref="A23:E23"/>
    <mergeCell ref="A15:D15"/>
    <mergeCell ref="A16:D16"/>
    <mergeCell ref="A1:E1"/>
  </mergeCells>
  <pageMargins left="0.70866141732283472" right="0.70866141732283472" top="0.78740157480314965" bottom="0.78740157480314965" header="0.31496062992125984" footer="0.31496062992125984"/>
  <pageSetup paperSize="9" scale="66" firstPageNumber="91" fitToHeight="9999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showGridLines="0" view="pageBreakPreview" zoomScaleNormal="100" zoomScaleSheetLayoutView="100" workbookViewId="0">
      <selection activeCell="G6" sqref="A6:G6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16384" width="9" style="2"/>
  </cols>
  <sheetData>
    <row r="1" spans="1:10" ht="21" customHeight="1" x14ac:dyDescent="0.2">
      <c r="A1" s="197" t="s">
        <v>75</v>
      </c>
      <c r="B1" s="197"/>
      <c r="C1" s="197"/>
      <c r="D1" s="197"/>
      <c r="E1" s="197"/>
      <c r="F1" s="145"/>
      <c r="G1" s="1" t="s">
        <v>11</v>
      </c>
    </row>
    <row r="2" spans="1:10" ht="12.75" customHeight="1" x14ac:dyDescent="0.2">
      <c r="G2" s="1"/>
    </row>
    <row r="3" spans="1:10" s="120" customFormat="1" ht="15" x14ac:dyDescent="0.2">
      <c r="A3" s="122" t="s">
        <v>0</v>
      </c>
      <c r="B3" s="122"/>
      <c r="C3" s="122" t="s">
        <v>64</v>
      </c>
      <c r="D3" s="123"/>
      <c r="E3" s="123"/>
      <c r="F3" s="123"/>
      <c r="G3" s="123"/>
    </row>
    <row r="4" spans="1:10" s="120" customFormat="1" ht="15" x14ac:dyDescent="0.2">
      <c r="A4" s="122"/>
      <c r="B4" s="122"/>
      <c r="C4" s="122" t="s">
        <v>1</v>
      </c>
      <c r="D4" s="123"/>
      <c r="E4" s="123"/>
      <c r="F4" s="123"/>
      <c r="G4" s="123"/>
      <c r="J4" s="125"/>
    </row>
    <row r="5" spans="1:10" s="120" customFormat="1" ht="15" thickBot="1" x14ac:dyDescent="0.25">
      <c r="A5" s="124"/>
      <c r="B5" s="124"/>
      <c r="C5" s="124"/>
      <c r="D5" s="124"/>
      <c r="E5" s="124"/>
      <c r="F5" s="124"/>
      <c r="G5" s="124" t="s">
        <v>2</v>
      </c>
    </row>
    <row r="6" spans="1:10" ht="14.25" thickTop="1" thickBot="1" x14ac:dyDescent="0.25">
      <c r="A6" s="94">
        <v>1</v>
      </c>
      <c r="B6" s="99">
        <v>2</v>
      </c>
      <c r="C6" s="87">
        <v>3</v>
      </c>
      <c r="D6" s="87">
        <v>4</v>
      </c>
      <c r="E6" s="87">
        <v>5</v>
      </c>
      <c r="F6" s="87">
        <v>6</v>
      </c>
      <c r="G6" s="88" t="s">
        <v>52</v>
      </c>
      <c r="H6" s="65"/>
    </row>
    <row r="7" spans="1:10" ht="15.75" thickTop="1" x14ac:dyDescent="0.2">
      <c r="A7" s="66">
        <v>6172</v>
      </c>
      <c r="B7" s="55">
        <v>50</v>
      </c>
      <c r="C7" s="56" t="s">
        <v>53</v>
      </c>
      <c r="D7" s="57">
        <v>140</v>
      </c>
      <c r="E7" s="57">
        <v>151</v>
      </c>
      <c r="F7" s="68">
        <v>200</v>
      </c>
      <c r="G7" s="69">
        <f>F7/D7*100</f>
        <v>142.85714285714286</v>
      </c>
      <c r="H7" s="65"/>
    </row>
    <row r="8" spans="1:10" ht="15" x14ac:dyDescent="0.2">
      <c r="A8" s="77">
        <v>6172</v>
      </c>
      <c r="B8" s="55">
        <v>51</v>
      </c>
      <c r="C8" s="56" t="s">
        <v>51</v>
      </c>
      <c r="D8" s="57">
        <v>460</v>
      </c>
      <c r="E8" s="57">
        <v>0</v>
      </c>
      <c r="F8" s="57">
        <v>0</v>
      </c>
      <c r="G8" s="76">
        <v>0</v>
      </c>
      <c r="H8" s="65"/>
    </row>
    <row r="9" spans="1:10" ht="15.75" thickBot="1" x14ac:dyDescent="0.25">
      <c r="A9" s="70">
        <v>4399</v>
      </c>
      <c r="B9" s="55">
        <v>51</v>
      </c>
      <c r="C9" s="56" t="s">
        <v>51</v>
      </c>
      <c r="D9" s="57">
        <v>0</v>
      </c>
      <c r="E9" s="57">
        <v>0</v>
      </c>
      <c r="F9" s="72">
        <v>350</v>
      </c>
      <c r="G9" s="146">
        <v>0</v>
      </c>
      <c r="H9" s="65"/>
    </row>
    <row r="10" spans="1:10" ht="16.5" thickTop="1" thickBot="1" x14ac:dyDescent="0.25">
      <c r="A10" s="100" t="s">
        <v>6</v>
      </c>
      <c r="B10" s="90"/>
      <c r="C10" s="91"/>
      <c r="D10" s="92">
        <f>SUM(D7:D9)</f>
        <v>600</v>
      </c>
      <c r="E10" s="92">
        <f t="shared" ref="E10:F10" si="0">SUM(E7:E9)</f>
        <v>151</v>
      </c>
      <c r="F10" s="92">
        <f t="shared" si="0"/>
        <v>550</v>
      </c>
      <c r="G10" s="98">
        <f>F10/D10*100</f>
        <v>91.666666666666657</v>
      </c>
    </row>
    <row r="11" spans="1:10" ht="13.5" thickTop="1" x14ac:dyDescent="0.2">
      <c r="B11" s="73"/>
      <c r="C11" s="4"/>
      <c r="D11" s="4"/>
      <c r="E11" s="74"/>
      <c r="F11" s="74"/>
      <c r="G11" s="73"/>
    </row>
    <row r="12" spans="1:10" ht="14.25" x14ac:dyDescent="0.2">
      <c r="A12" s="59"/>
      <c r="C12" s="4"/>
      <c r="D12" s="4"/>
      <c r="E12" s="4"/>
      <c r="F12" s="4"/>
    </row>
    <row r="13" spans="1:10" s="112" customFormat="1" ht="15.75" thickBot="1" x14ac:dyDescent="0.25">
      <c r="A13" s="108" t="s">
        <v>71</v>
      </c>
      <c r="B13" s="108"/>
      <c r="C13" s="109"/>
      <c r="D13" s="109"/>
      <c r="E13" s="110"/>
      <c r="F13" s="110">
        <f>F15</f>
        <v>200</v>
      </c>
      <c r="G13" s="111" t="s">
        <v>7</v>
      </c>
    </row>
    <row r="14" spans="1:10" ht="15" thickTop="1" x14ac:dyDescent="0.2">
      <c r="A14" s="59" t="s">
        <v>116</v>
      </c>
      <c r="C14" s="4"/>
      <c r="D14" s="4"/>
      <c r="E14" s="4"/>
      <c r="F14" s="78"/>
      <c r="G14" s="79"/>
    </row>
    <row r="15" spans="1:10" ht="15" x14ac:dyDescent="0.2">
      <c r="A15" s="61" t="s">
        <v>42</v>
      </c>
      <c r="B15" s="61"/>
      <c r="C15" s="62"/>
      <c r="D15" s="62"/>
      <c r="E15" s="58"/>
      <c r="F15" s="58">
        <v>200</v>
      </c>
      <c r="G15" s="63" t="s">
        <v>7</v>
      </c>
    </row>
    <row r="16" spans="1:10" ht="15.75" customHeight="1" x14ac:dyDescent="0.2">
      <c r="A16" s="186" t="s">
        <v>111</v>
      </c>
      <c r="B16" s="186"/>
      <c r="C16" s="186"/>
      <c r="D16" s="186"/>
      <c r="E16" s="131"/>
      <c r="F16" s="131"/>
    </row>
    <row r="17" spans="1:7" ht="14.25" x14ac:dyDescent="0.2">
      <c r="A17" s="186" t="s">
        <v>114</v>
      </c>
      <c r="B17" s="186"/>
      <c r="C17" s="186"/>
      <c r="D17" s="186"/>
      <c r="E17" s="138"/>
      <c r="F17" s="127"/>
    </row>
    <row r="18" spans="1:7" ht="14.25" x14ac:dyDescent="0.2">
      <c r="A18" s="198"/>
      <c r="B18" s="199"/>
      <c r="C18" s="199"/>
      <c r="D18" s="199"/>
      <c r="E18" s="199"/>
      <c r="F18" s="199"/>
      <c r="G18" s="199"/>
    </row>
    <row r="19" spans="1:7" s="112" customFormat="1" ht="15.75" thickBot="1" x14ac:dyDescent="0.25">
      <c r="A19" s="108" t="s">
        <v>160</v>
      </c>
      <c r="B19" s="108"/>
      <c r="C19" s="109"/>
      <c r="D19" s="109"/>
      <c r="E19" s="110"/>
      <c r="F19" s="110">
        <f>F21</f>
        <v>350</v>
      </c>
      <c r="G19" s="111" t="s">
        <v>7</v>
      </c>
    </row>
    <row r="20" spans="1:7" ht="15" thickTop="1" x14ac:dyDescent="0.2">
      <c r="A20" s="59" t="s">
        <v>116</v>
      </c>
      <c r="C20" s="4"/>
      <c r="D20" s="4"/>
      <c r="E20" s="4"/>
      <c r="F20" s="78"/>
      <c r="G20" s="79"/>
    </row>
    <row r="21" spans="1:7" ht="15" x14ac:dyDescent="0.2">
      <c r="A21" s="61" t="s">
        <v>5</v>
      </c>
      <c r="B21" s="61"/>
      <c r="C21" s="62"/>
      <c r="D21" s="62"/>
      <c r="E21" s="58"/>
      <c r="F21" s="58">
        <v>350</v>
      </c>
      <c r="G21" s="63" t="s">
        <v>7</v>
      </c>
    </row>
    <row r="22" spans="1:7" ht="15" x14ac:dyDescent="0.2">
      <c r="A22" s="140" t="s">
        <v>89</v>
      </c>
      <c r="B22" s="61"/>
      <c r="C22" s="130"/>
      <c r="D22" s="130"/>
      <c r="E22" s="58"/>
      <c r="F22" s="63"/>
    </row>
    <row r="23" spans="1:7" ht="15" x14ac:dyDescent="0.2">
      <c r="A23" s="193" t="s">
        <v>162</v>
      </c>
      <c r="B23" s="193"/>
      <c r="C23" s="193"/>
      <c r="D23" s="193"/>
      <c r="E23" s="193"/>
      <c r="F23" s="63"/>
    </row>
  </sheetData>
  <mergeCells count="5">
    <mergeCell ref="A18:G18"/>
    <mergeCell ref="A1:E1"/>
    <mergeCell ref="A16:D16"/>
    <mergeCell ref="A17:D17"/>
    <mergeCell ref="A23:E23"/>
  </mergeCells>
  <pageMargins left="0.70866141732283472" right="0.70866141732283472" top="0.78740157480314965" bottom="0.78740157480314965" header="0.31496062992125984" footer="0.31496062992125984"/>
  <pageSetup paperSize="9" scale="66" firstPageNumber="92" fitToHeight="9999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33"/>
  <sheetViews>
    <sheetView showGridLines="0" view="pageBreakPreview" zoomScaleNormal="100" zoomScaleSheetLayoutView="100" workbookViewId="0">
      <selection activeCell="G6" sqref="G6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16384" width="9" style="2"/>
  </cols>
  <sheetData>
    <row r="1" spans="1:10" ht="40.5" customHeight="1" x14ac:dyDescent="0.2">
      <c r="A1" s="197" t="s">
        <v>171</v>
      </c>
      <c r="B1" s="197"/>
      <c r="C1" s="197"/>
      <c r="D1" s="197"/>
      <c r="E1" s="197"/>
      <c r="F1" s="1"/>
      <c r="G1" s="1" t="s">
        <v>39</v>
      </c>
    </row>
    <row r="3" spans="1:10" s="120" customFormat="1" ht="15" x14ac:dyDescent="0.2">
      <c r="A3" s="122" t="s">
        <v>0</v>
      </c>
      <c r="B3" s="122"/>
      <c r="C3" s="122" t="s">
        <v>64</v>
      </c>
      <c r="D3" s="123"/>
      <c r="E3" s="123"/>
      <c r="F3" s="123"/>
      <c r="G3" s="123"/>
    </row>
    <row r="4" spans="1:10" s="120" customFormat="1" ht="15" x14ac:dyDescent="0.2">
      <c r="A4" s="122"/>
      <c r="B4" s="122"/>
      <c r="C4" s="122" t="s">
        <v>1</v>
      </c>
      <c r="D4" s="123"/>
      <c r="E4" s="123"/>
      <c r="F4" s="123"/>
      <c r="G4" s="123"/>
    </row>
    <row r="5" spans="1:10" s="120" customFormat="1" ht="15" thickBot="1" x14ac:dyDescent="0.25">
      <c r="A5" s="124"/>
      <c r="B5" s="124"/>
      <c r="C5" s="124"/>
      <c r="D5" s="124"/>
      <c r="E5" s="124"/>
      <c r="F5" s="124"/>
      <c r="G5" s="124" t="s">
        <v>2</v>
      </c>
    </row>
    <row r="6" spans="1:10" ht="14.25" thickTop="1" thickBot="1" x14ac:dyDescent="0.25">
      <c r="A6" s="94">
        <v>1</v>
      </c>
      <c r="B6" s="99">
        <v>2</v>
      </c>
      <c r="C6" s="87">
        <v>3</v>
      </c>
      <c r="D6" s="101">
        <v>4</v>
      </c>
      <c r="E6" s="87">
        <v>5</v>
      </c>
      <c r="F6" s="101">
        <v>6</v>
      </c>
      <c r="G6" s="88" t="s">
        <v>52</v>
      </c>
      <c r="H6" s="65"/>
      <c r="J6" s="60"/>
    </row>
    <row r="7" spans="1:10" ht="14.25" customHeight="1" thickTop="1" x14ac:dyDescent="0.2">
      <c r="A7" s="77">
        <v>3636</v>
      </c>
      <c r="B7" s="55">
        <v>50</v>
      </c>
      <c r="C7" s="56" t="s">
        <v>53</v>
      </c>
      <c r="D7" s="68">
        <v>3115</v>
      </c>
      <c r="E7" s="64">
        <v>4004</v>
      </c>
      <c r="F7" s="68">
        <f>F16</f>
        <v>5108</v>
      </c>
      <c r="G7" s="69">
        <f>F7/D7*100</f>
        <v>163.98073836276083</v>
      </c>
      <c r="H7" s="60"/>
    </row>
    <row r="8" spans="1:10" ht="14.25" customHeight="1" x14ac:dyDescent="0.2">
      <c r="A8" s="77">
        <v>6223</v>
      </c>
      <c r="B8" s="55">
        <v>50</v>
      </c>
      <c r="C8" s="56" t="s">
        <v>53</v>
      </c>
      <c r="D8" s="64">
        <v>0</v>
      </c>
      <c r="E8" s="64">
        <v>0</v>
      </c>
      <c r="F8" s="64">
        <f>F43</f>
        <v>324</v>
      </c>
      <c r="G8" s="76">
        <v>0</v>
      </c>
      <c r="H8" s="60"/>
    </row>
    <row r="9" spans="1:10" ht="15" x14ac:dyDescent="0.2">
      <c r="A9" s="77">
        <v>3636</v>
      </c>
      <c r="B9" s="55">
        <v>51</v>
      </c>
      <c r="C9" s="56" t="s">
        <v>51</v>
      </c>
      <c r="D9" s="64">
        <v>2609</v>
      </c>
      <c r="E9" s="64">
        <v>2131</v>
      </c>
      <c r="F9" s="64">
        <f>F56</f>
        <v>3850</v>
      </c>
      <c r="G9" s="76">
        <f t="shared" ref="G9:G13" si="0">F9/D9*100</f>
        <v>147.5661172863166</v>
      </c>
    </row>
    <row r="10" spans="1:10" ht="15" x14ac:dyDescent="0.2">
      <c r="A10" s="77">
        <v>6223</v>
      </c>
      <c r="B10" s="55">
        <v>51</v>
      </c>
      <c r="C10" s="56" t="s">
        <v>51</v>
      </c>
      <c r="D10" s="64">
        <v>0</v>
      </c>
      <c r="E10" s="64">
        <v>0</v>
      </c>
      <c r="F10" s="64">
        <f>F119</f>
        <v>306</v>
      </c>
      <c r="G10" s="76">
        <v>0</v>
      </c>
    </row>
    <row r="11" spans="1:10" ht="15.75" thickBot="1" x14ac:dyDescent="0.25">
      <c r="A11" s="77">
        <v>2125</v>
      </c>
      <c r="B11" s="55">
        <v>51</v>
      </c>
      <c r="C11" s="56" t="s">
        <v>51</v>
      </c>
      <c r="D11" s="64">
        <v>500</v>
      </c>
      <c r="E11" s="64">
        <v>0</v>
      </c>
      <c r="F11" s="64">
        <v>0</v>
      </c>
      <c r="G11" s="76">
        <v>0</v>
      </c>
    </row>
    <row r="12" spans="1:10" ht="14.25" customHeight="1" thickBot="1" x14ac:dyDescent="0.25">
      <c r="A12" s="77">
        <v>2125</v>
      </c>
      <c r="B12" s="55">
        <v>52</v>
      </c>
      <c r="C12" s="56" t="s">
        <v>54</v>
      </c>
      <c r="D12" s="64">
        <v>11167</v>
      </c>
      <c r="E12" s="64">
        <v>10433</v>
      </c>
      <c r="F12" s="64">
        <v>0</v>
      </c>
      <c r="G12" s="76">
        <f t="shared" si="0"/>
        <v>0</v>
      </c>
      <c r="H12" s="60"/>
    </row>
    <row r="13" spans="1:10" ht="16.5" thickTop="1" thickBot="1" x14ac:dyDescent="0.25">
      <c r="A13" s="100" t="s">
        <v>6</v>
      </c>
      <c r="B13" s="90"/>
      <c r="C13" s="91"/>
      <c r="D13" s="92">
        <f>SUM(D7:D12)</f>
        <v>17391</v>
      </c>
      <c r="E13" s="92">
        <f>SUM(E7:E12)</f>
        <v>16568</v>
      </c>
      <c r="F13" s="92">
        <f>SUM(F7:F12)</f>
        <v>9588</v>
      </c>
      <c r="G13" s="98">
        <f t="shared" si="0"/>
        <v>55.131964809384158</v>
      </c>
    </row>
    <row r="14" spans="1:10" ht="13.5" thickTop="1" x14ac:dyDescent="0.2">
      <c r="A14" s="73"/>
      <c r="B14" s="73"/>
      <c r="C14" s="4"/>
      <c r="D14" s="74"/>
      <c r="E14" s="74"/>
      <c r="F14" s="4"/>
      <c r="G14" s="73"/>
    </row>
    <row r="15" spans="1:10" x14ac:dyDescent="0.2">
      <c r="C15" s="4"/>
      <c r="D15" s="4"/>
      <c r="E15" s="4"/>
      <c r="F15" s="4"/>
    </row>
    <row r="16" spans="1:10" s="112" customFormat="1" ht="15.75" thickBot="1" x14ac:dyDescent="0.25">
      <c r="A16" s="108" t="s">
        <v>55</v>
      </c>
      <c r="B16" s="108"/>
      <c r="C16" s="109"/>
      <c r="D16" s="109"/>
      <c r="E16" s="110"/>
      <c r="F16" s="110">
        <f>F18+F20+F22+F25+F27+F29+F31+F34+F36+F38+F40</f>
        <v>5108</v>
      </c>
      <c r="G16" s="111" t="s">
        <v>7</v>
      </c>
    </row>
    <row r="17" spans="1:7" ht="24" customHeight="1" thickTop="1" x14ac:dyDescent="0.2">
      <c r="A17" s="59" t="s">
        <v>117</v>
      </c>
      <c r="B17" s="127"/>
      <c r="C17" s="127"/>
      <c r="D17" s="127"/>
      <c r="E17" s="127"/>
      <c r="F17" s="147"/>
      <c r="G17" s="148"/>
    </row>
    <row r="18" spans="1:7" ht="15" x14ac:dyDescent="0.2">
      <c r="A18" s="61" t="s">
        <v>42</v>
      </c>
      <c r="B18" s="127"/>
      <c r="C18" s="127"/>
      <c r="D18" s="127"/>
      <c r="E18" s="127"/>
      <c r="F18" s="58">
        <v>1700</v>
      </c>
      <c r="G18" s="63" t="s">
        <v>7</v>
      </c>
    </row>
    <row r="19" spans="1:7" ht="27" customHeight="1" x14ac:dyDescent="0.2">
      <c r="A19" s="198" t="s">
        <v>118</v>
      </c>
      <c r="B19" s="199"/>
      <c r="C19" s="199"/>
      <c r="D19" s="199"/>
      <c r="E19" s="199"/>
      <c r="F19" s="199"/>
      <c r="G19" s="199"/>
    </row>
    <row r="20" spans="1:7" ht="15" x14ac:dyDescent="0.2">
      <c r="A20" s="61" t="s">
        <v>59</v>
      </c>
      <c r="B20" s="127"/>
      <c r="C20" s="127"/>
      <c r="D20" s="127"/>
      <c r="E20" s="127"/>
      <c r="F20" s="58">
        <v>430</v>
      </c>
      <c r="G20" s="63" t="s">
        <v>7</v>
      </c>
    </row>
    <row r="21" spans="1:7" ht="26.25" customHeight="1" x14ac:dyDescent="0.2">
      <c r="A21" s="209" t="s">
        <v>119</v>
      </c>
      <c r="B21" s="200"/>
      <c r="C21" s="200"/>
      <c r="D21" s="200"/>
      <c r="E21" s="200"/>
      <c r="F21" s="200"/>
      <c r="G21" s="200"/>
    </row>
    <row r="22" spans="1:7" ht="15" x14ac:dyDescent="0.2">
      <c r="A22" s="61" t="s">
        <v>60</v>
      </c>
      <c r="B22" s="127"/>
      <c r="C22" s="127"/>
      <c r="D22" s="127"/>
      <c r="E22" s="127"/>
      <c r="F22" s="58">
        <v>160</v>
      </c>
      <c r="G22" s="63" t="s">
        <v>7</v>
      </c>
    </row>
    <row r="23" spans="1:7" ht="38.25" customHeight="1" x14ac:dyDescent="0.2">
      <c r="A23" s="198" t="s">
        <v>120</v>
      </c>
      <c r="B23" s="200"/>
      <c r="C23" s="200"/>
      <c r="D23" s="200"/>
      <c r="E23" s="200"/>
      <c r="F23" s="200"/>
      <c r="G23" s="200"/>
    </row>
    <row r="24" spans="1:7" ht="26.25" customHeight="1" x14ac:dyDescent="0.2">
      <c r="A24" s="203" t="s">
        <v>121</v>
      </c>
      <c r="B24" s="204"/>
      <c r="C24" s="204"/>
      <c r="D24" s="204"/>
      <c r="E24" s="204"/>
      <c r="F24" s="147"/>
      <c r="G24" s="148"/>
    </row>
    <row r="25" spans="1:7" ht="15" x14ac:dyDescent="0.2">
      <c r="A25" s="61" t="s">
        <v>42</v>
      </c>
      <c r="B25" s="127"/>
      <c r="C25" s="127"/>
      <c r="D25" s="127"/>
      <c r="E25" s="127"/>
      <c r="F25" s="58">
        <v>360</v>
      </c>
      <c r="G25" s="63" t="s">
        <v>7</v>
      </c>
    </row>
    <row r="26" spans="1:7" ht="28.5" customHeight="1" x14ac:dyDescent="0.2">
      <c r="A26" s="198" t="s">
        <v>122</v>
      </c>
      <c r="B26" s="199"/>
      <c r="C26" s="199"/>
      <c r="D26" s="199"/>
      <c r="E26" s="199"/>
      <c r="F26" s="199"/>
      <c r="G26" s="199"/>
    </row>
    <row r="27" spans="1:7" ht="15" x14ac:dyDescent="0.2">
      <c r="A27" s="61" t="s">
        <v>59</v>
      </c>
      <c r="B27" s="127"/>
      <c r="C27" s="127"/>
      <c r="D27" s="127"/>
      <c r="E27" s="127"/>
      <c r="F27" s="58">
        <v>90</v>
      </c>
      <c r="G27" s="63" t="s">
        <v>7</v>
      </c>
    </row>
    <row r="28" spans="1:7" ht="26.25" customHeight="1" x14ac:dyDescent="0.2">
      <c r="A28" s="209" t="s">
        <v>123</v>
      </c>
      <c r="B28" s="200"/>
      <c r="C28" s="200"/>
      <c r="D28" s="200"/>
      <c r="E28" s="200"/>
      <c r="F28" s="200"/>
      <c r="G28" s="200"/>
    </row>
    <row r="29" spans="1:7" ht="15" x14ac:dyDescent="0.2">
      <c r="A29" s="61" t="s">
        <v>60</v>
      </c>
      <c r="B29" s="127"/>
      <c r="C29" s="127"/>
      <c r="D29" s="127"/>
      <c r="E29" s="127"/>
      <c r="F29" s="58">
        <v>30</v>
      </c>
      <c r="G29" s="63" t="s">
        <v>7</v>
      </c>
    </row>
    <row r="30" spans="1:7" ht="25.5" customHeight="1" x14ac:dyDescent="0.2">
      <c r="A30" s="198" t="s">
        <v>124</v>
      </c>
      <c r="B30" s="200"/>
      <c r="C30" s="200"/>
      <c r="D30" s="200"/>
      <c r="E30" s="200"/>
      <c r="F30" s="200"/>
      <c r="G30" s="200"/>
    </row>
    <row r="31" spans="1:7" ht="15" x14ac:dyDescent="0.2">
      <c r="A31" s="61" t="s">
        <v>40</v>
      </c>
      <c r="B31" s="127"/>
      <c r="C31" s="127"/>
      <c r="D31" s="127"/>
      <c r="E31" s="127"/>
      <c r="F31" s="58">
        <v>150</v>
      </c>
      <c r="G31" s="63" t="s">
        <v>7</v>
      </c>
    </row>
    <row r="32" spans="1:7" ht="33" customHeight="1" x14ac:dyDescent="0.2">
      <c r="A32" s="198" t="s">
        <v>125</v>
      </c>
      <c r="B32" s="200"/>
      <c r="C32" s="200"/>
      <c r="D32" s="200"/>
      <c r="E32" s="200"/>
      <c r="F32" s="200"/>
      <c r="G32" s="200"/>
    </row>
    <row r="33" spans="1:7" ht="23.25" customHeight="1" x14ac:dyDescent="0.2">
      <c r="A33" s="201" t="s">
        <v>126</v>
      </c>
      <c r="B33" s="201"/>
      <c r="C33" s="201"/>
      <c r="D33" s="201"/>
      <c r="E33" s="201"/>
      <c r="F33" s="147"/>
      <c r="G33" s="148"/>
    </row>
    <row r="34" spans="1:7" ht="15" x14ac:dyDescent="0.2">
      <c r="A34" s="61" t="s">
        <v>42</v>
      </c>
      <c r="B34" s="127"/>
      <c r="C34" s="127"/>
      <c r="D34" s="127"/>
      <c r="E34" s="127"/>
      <c r="F34" s="58">
        <v>505</v>
      </c>
      <c r="G34" s="63" t="s">
        <v>7</v>
      </c>
    </row>
    <row r="35" spans="1:7" ht="21.75" customHeight="1" x14ac:dyDescent="0.2">
      <c r="A35" s="198" t="s">
        <v>127</v>
      </c>
      <c r="B35" s="199"/>
      <c r="C35" s="199"/>
      <c r="D35" s="199"/>
      <c r="E35" s="199"/>
      <c r="F35" s="199"/>
      <c r="G35" s="199"/>
    </row>
    <row r="36" spans="1:7" ht="15" x14ac:dyDescent="0.2">
      <c r="A36" s="61" t="s">
        <v>59</v>
      </c>
      <c r="B36" s="127"/>
      <c r="C36" s="127"/>
      <c r="D36" s="127"/>
      <c r="E36" s="127"/>
      <c r="F36" s="58">
        <v>410</v>
      </c>
      <c r="G36" s="63" t="s">
        <v>7</v>
      </c>
    </row>
    <row r="37" spans="1:7" ht="26.25" customHeight="1" x14ac:dyDescent="0.2">
      <c r="A37" s="209" t="s">
        <v>128</v>
      </c>
      <c r="B37" s="200"/>
      <c r="C37" s="200"/>
      <c r="D37" s="200"/>
      <c r="E37" s="200"/>
      <c r="F37" s="200"/>
      <c r="G37" s="200"/>
    </row>
    <row r="38" spans="1:7" ht="15" x14ac:dyDescent="0.2">
      <c r="A38" s="61" t="s">
        <v>60</v>
      </c>
      <c r="B38" s="127"/>
      <c r="C38" s="127"/>
      <c r="D38" s="127"/>
      <c r="E38" s="127"/>
      <c r="F38" s="58">
        <v>148</v>
      </c>
      <c r="G38" s="63" t="s">
        <v>7</v>
      </c>
    </row>
    <row r="39" spans="1:7" ht="25.5" customHeight="1" x14ac:dyDescent="0.2">
      <c r="A39" s="198" t="s">
        <v>129</v>
      </c>
      <c r="B39" s="200"/>
      <c r="C39" s="200"/>
      <c r="D39" s="200"/>
      <c r="E39" s="200"/>
      <c r="F39" s="200"/>
      <c r="G39" s="200"/>
    </row>
    <row r="40" spans="1:7" ht="15" x14ac:dyDescent="0.2">
      <c r="A40" s="61" t="s">
        <v>40</v>
      </c>
      <c r="B40" s="127"/>
      <c r="C40" s="127"/>
      <c r="D40" s="127"/>
      <c r="E40" s="127"/>
      <c r="F40" s="58">
        <v>1125</v>
      </c>
      <c r="G40" s="63" t="s">
        <v>7</v>
      </c>
    </row>
    <row r="41" spans="1:7" ht="48.75" customHeight="1" x14ac:dyDescent="0.2">
      <c r="A41" s="198" t="s">
        <v>130</v>
      </c>
      <c r="B41" s="200"/>
      <c r="C41" s="200"/>
      <c r="D41" s="200"/>
      <c r="E41" s="200"/>
      <c r="F41" s="200"/>
      <c r="G41" s="200"/>
    </row>
    <row r="42" spans="1:7" ht="15.75" customHeight="1" x14ac:dyDescent="0.2">
      <c r="A42" s="152"/>
      <c r="B42" s="153"/>
      <c r="C42" s="153"/>
      <c r="D42" s="153"/>
      <c r="E42" s="153"/>
      <c r="F42" s="153"/>
      <c r="G42" s="153"/>
    </row>
    <row r="43" spans="1:7" ht="15.75" customHeight="1" thickBot="1" x14ac:dyDescent="0.25">
      <c r="A43" s="108" t="s">
        <v>57</v>
      </c>
      <c r="B43" s="108"/>
      <c r="C43" s="109"/>
      <c r="D43" s="109"/>
      <c r="E43" s="110"/>
      <c r="F43" s="110">
        <f>F45</f>
        <v>324</v>
      </c>
      <c r="G43" s="111" t="s">
        <v>7</v>
      </c>
    </row>
    <row r="44" spans="1:7" ht="27" customHeight="1" thickTop="1" x14ac:dyDescent="0.2">
      <c r="A44" s="59" t="s">
        <v>131</v>
      </c>
      <c r="B44" s="149"/>
      <c r="C44" s="149"/>
      <c r="D44" s="149"/>
      <c r="E44" s="149"/>
      <c r="F44" s="150"/>
      <c r="G44" s="151"/>
    </row>
    <row r="45" spans="1:7" ht="15" x14ac:dyDescent="0.2">
      <c r="A45" s="133" t="s">
        <v>40</v>
      </c>
      <c r="B45" s="149"/>
      <c r="C45" s="149"/>
      <c r="D45" s="149"/>
      <c r="E45" s="149"/>
      <c r="F45" s="135">
        <v>324</v>
      </c>
      <c r="G45" s="136" t="s">
        <v>7</v>
      </c>
    </row>
    <row r="46" spans="1:7" ht="15" hidden="1" customHeight="1" x14ac:dyDescent="0.2">
      <c r="A46" s="205" t="s">
        <v>132</v>
      </c>
      <c r="B46" s="205"/>
      <c r="C46" s="205"/>
      <c r="D46" s="205"/>
      <c r="E46" s="205"/>
      <c r="F46" s="205"/>
      <c r="G46" s="205"/>
    </row>
    <row r="47" spans="1:7" ht="26.25" hidden="1" customHeight="1" x14ac:dyDescent="0.2">
      <c r="A47" s="207" t="s">
        <v>48</v>
      </c>
      <c r="B47" s="206"/>
      <c r="C47" s="206"/>
      <c r="D47" s="206"/>
      <c r="E47" s="206"/>
      <c r="F47" s="206"/>
      <c r="G47" s="206"/>
    </row>
    <row r="48" spans="1:7" ht="15" hidden="1" x14ac:dyDescent="0.2">
      <c r="A48" s="133" t="s">
        <v>60</v>
      </c>
      <c r="B48" s="149"/>
      <c r="C48" s="149"/>
      <c r="D48" s="149"/>
      <c r="E48" s="149"/>
      <c r="F48" s="135">
        <v>0</v>
      </c>
      <c r="G48" s="136" t="s">
        <v>7</v>
      </c>
    </row>
    <row r="49" spans="1:7" ht="18.75" hidden="1" customHeight="1" x14ac:dyDescent="0.2">
      <c r="A49" s="205" t="s">
        <v>49</v>
      </c>
      <c r="B49" s="206"/>
      <c r="C49" s="206"/>
      <c r="D49" s="206"/>
      <c r="E49" s="206"/>
      <c r="F49" s="206"/>
      <c r="G49" s="206"/>
    </row>
    <row r="50" spans="1:7" ht="32.25" customHeight="1" x14ac:dyDescent="0.2">
      <c r="A50" s="208" t="s">
        <v>133</v>
      </c>
      <c r="B50" s="208"/>
      <c r="C50" s="208"/>
      <c r="D50" s="208"/>
      <c r="E50" s="208"/>
      <c r="F50" s="208"/>
      <c r="G50" s="208"/>
    </row>
    <row r="51" spans="1:7" ht="14.25" x14ac:dyDescent="0.2">
      <c r="A51" s="205"/>
      <c r="B51" s="205"/>
      <c r="C51" s="205"/>
      <c r="D51" s="205"/>
      <c r="E51" s="205"/>
      <c r="F51" s="205"/>
      <c r="G51" s="205"/>
    </row>
    <row r="52" spans="1:7" s="112" customFormat="1" ht="15" hidden="1" customHeight="1" x14ac:dyDescent="0.2">
      <c r="A52" s="108" t="s">
        <v>57</v>
      </c>
      <c r="B52" s="108"/>
      <c r="C52" s="109"/>
      <c r="D52" s="109"/>
      <c r="E52" s="110"/>
      <c r="F52" s="110">
        <f>F54</f>
        <v>0</v>
      </c>
      <c r="G52" s="111" t="s">
        <v>7</v>
      </c>
    </row>
    <row r="53" spans="1:7" ht="14.25" hidden="1" customHeight="1" x14ac:dyDescent="0.2">
      <c r="A53" s="59" t="s">
        <v>41</v>
      </c>
      <c r="B53" s="127"/>
      <c r="C53" s="127"/>
      <c r="D53" s="127"/>
      <c r="E53" s="127"/>
      <c r="F53" s="78">
        <f>F54</f>
        <v>0</v>
      </c>
      <c r="G53" s="79" t="s">
        <v>7</v>
      </c>
    </row>
    <row r="54" spans="1:7" ht="15" hidden="1" x14ac:dyDescent="0.2">
      <c r="A54" s="61" t="s">
        <v>40</v>
      </c>
      <c r="B54" s="127"/>
      <c r="C54" s="127"/>
      <c r="D54" s="127"/>
      <c r="E54" s="127"/>
      <c r="F54" s="58">
        <v>0</v>
      </c>
      <c r="G54" s="63" t="s">
        <v>7</v>
      </c>
    </row>
    <row r="55" spans="1:7" ht="41.1" hidden="1" customHeight="1" x14ac:dyDescent="0.2">
      <c r="A55" s="198" t="s">
        <v>61</v>
      </c>
      <c r="B55" s="199"/>
      <c r="C55" s="199"/>
      <c r="D55" s="199"/>
      <c r="E55" s="199"/>
      <c r="F55" s="199"/>
      <c r="G55" s="199"/>
    </row>
    <row r="56" spans="1:7" s="112" customFormat="1" ht="15.75" thickBot="1" x14ac:dyDescent="0.25">
      <c r="A56" s="108" t="s">
        <v>56</v>
      </c>
      <c r="B56" s="108"/>
      <c r="C56" s="109"/>
      <c r="D56" s="109"/>
      <c r="E56" s="110"/>
      <c r="F56" s="110">
        <f>F58+F60+F62+F64+F68+F70+F72+F74+F76+F79+F81+F83+F85+F87+F90+F92+F94+F97+F99+F101+F103+F105+F107+F109+F111+F113+F115+F117+F66</f>
        <v>3850</v>
      </c>
      <c r="G56" s="111" t="s">
        <v>7</v>
      </c>
    </row>
    <row r="57" spans="1:7" ht="27.75" customHeight="1" thickTop="1" x14ac:dyDescent="0.2">
      <c r="A57" s="59" t="s">
        <v>117</v>
      </c>
      <c r="B57" s="127"/>
      <c r="C57" s="127"/>
      <c r="D57" s="127"/>
      <c r="E57" s="127"/>
      <c r="F57" s="147"/>
      <c r="G57" s="148"/>
    </row>
    <row r="58" spans="1:7" ht="15" x14ac:dyDescent="0.2">
      <c r="A58" s="61" t="s">
        <v>9</v>
      </c>
      <c r="B58" s="61"/>
      <c r="C58" s="130"/>
      <c r="D58" s="130"/>
      <c r="E58" s="58"/>
      <c r="F58" s="58">
        <v>100</v>
      </c>
      <c r="G58" s="63" t="s">
        <v>7</v>
      </c>
    </row>
    <row r="59" spans="1:7" ht="38.25" customHeight="1" x14ac:dyDescent="0.2">
      <c r="A59" s="198" t="s">
        <v>134</v>
      </c>
      <c r="B59" s="199"/>
      <c r="C59" s="199"/>
      <c r="D59" s="199"/>
      <c r="E59" s="199"/>
      <c r="F59" s="199"/>
      <c r="G59" s="199"/>
    </row>
    <row r="60" spans="1:7" ht="15" x14ac:dyDescent="0.2">
      <c r="A60" s="61" t="s">
        <v>43</v>
      </c>
      <c r="B60" s="61"/>
      <c r="C60" s="130"/>
      <c r="D60" s="130"/>
      <c r="E60" s="58"/>
      <c r="F60" s="58">
        <v>5</v>
      </c>
      <c r="G60" s="63" t="s">
        <v>7</v>
      </c>
    </row>
    <row r="61" spans="1:7" ht="28.5" customHeight="1" x14ac:dyDescent="0.2">
      <c r="A61" s="198" t="s">
        <v>62</v>
      </c>
      <c r="B61" s="199"/>
      <c r="C61" s="199"/>
      <c r="D61" s="199"/>
      <c r="E61" s="199"/>
      <c r="F61" s="199"/>
      <c r="G61" s="199"/>
    </row>
    <row r="62" spans="1:7" ht="18.75" customHeight="1" x14ac:dyDescent="0.2">
      <c r="A62" s="202" t="s">
        <v>58</v>
      </c>
      <c r="B62" s="202"/>
      <c r="C62" s="202"/>
      <c r="D62" s="130"/>
      <c r="E62" s="58"/>
      <c r="F62" s="58">
        <v>200</v>
      </c>
      <c r="G62" s="63" t="s">
        <v>7</v>
      </c>
    </row>
    <row r="63" spans="1:7" ht="36.75" customHeight="1" x14ac:dyDescent="0.2">
      <c r="A63" s="198" t="s">
        <v>135</v>
      </c>
      <c r="B63" s="199"/>
      <c r="C63" s="199"/>
      <c r="D63" s="199"/>
      <c r="E63" s="199"/>
      <c r="F63" s="199"/>
      <c r="G63" s="199"/>
    </row>
    <row r="64" spans="1:7" ht="12.75" customHeight="1" x14ac:dyDescent="0.2">
      <c r="A64" s="61" t="s">
        <v>44</v>
      </c>
      <c r="B64" s="61"/>
      <c r="C64" s="130"/>
      <c r="D64" s="130"/>
      <c r="E64" s="58"/>
      <c r="F64" s="58">
        <v>150</v>
      </c>
      <c r="G64" s="63" t="s">
        <v>7</v>
      </c>
    </row>
    <row r="65" spans="1:7" ht="38.25" customHeight="1" x14ac:dyDescent="0.2">
      <c r="A65" s="198" t="s">
        <v>136</v>
      </c>
      <c r="B65" s="199"/>
      <c r="C65" s="199"/>
      <c r="D65" s="199"/>
      <c r="E65" s="199"/>
      <c r="F65" s="199"/>
      <c r="G65" s="199"/>
    </row>
    <row r="66" spans="1:7" ht="15" x14ac:dyDescent="0.2">
      <c r="A66" s="61" t="s">
        <v>4</v>
      </c>
      <c r="B66" s="61"/>
      <c r="C66" s="130"/>
      <c r="D66" s="130"/>
      <c r="E66" s="58"/>
      <c r="F66" s="58">
        <v>1000</v>
      </c>
      <c r="G66" s="63" t="s">
        <v>7</v>
      </c>
    </row>
    <row r="67" spans="1:7" ht="41.25" customHeight="1" x14ac:dyDescent="0.2">
      <c r="A67" s="198" t="s">
        <v>137</v>
      </c>
      <c r="B67" s="199"/>
      <c r="C67" s="199"/>
      <c r="D67" s="199"/>
      <c r="E67" s="199"/>
      <c r="F67" s="199"/>
      <c r="G67" s="199"/>
    </row>
    <row r="68" spans="1:7" ht="18.75" customHeight="1" x14ac:dyDescent="0.2">
      <c r="A68" s="61" t="s">
        <v>45</v>
      </c>
      <c r="B68" s="61"/>
      <c r="C68" s="130"/>
      <c r="D68" s="130"/>
      <c r="E68" s="58"/>
      <c r="F68" s="58">
        <v>50</v>
      </c>
      <c r="G68" s="63" t="s">
        <v>7</v>
      </c>
    </row>
    <row r="69" spans="1:7" ht="45" customHeight="1" x14ac:dyDescent="0.2">
      <c r="A69" s="198" t="s">
        <v>138</v>
      </c>
      <c r="B69" s="199"/>
      <c r="C69" s="199"/>
      <c r="D69" s="199"/>
      <c r="E69" s="199"/>
      <c r="F69" s="199"/>
      <c r="G69" s="199"/>
    </row>
    <row r="70" spans="1:7" ht="15" x14ac:dyDescent="0.2">
      <c r="A70" s="61" t="s">
        <v>5</v>
      </c>
      <c r="B70" s="61"/>
      <c r="C70" s="130"/>
      <c r="D70" s="130"/>
      <c r="E70" s="58"/>
      <c r="F70" s="58">
        <v>900</v>
      </c>
      <c r="G70" s="63" t="s">
        <v>7</v>
      </c>
    </row>
    <row r="71" spans="1:7" ht="87" customHeight="1" x14ac:dyDescent="0.2">
      <c r="A71" s="198" t="s">
        <v>139</v>
      </c>
      <c r="B71" s="199"/>
      <c r="C71" s="199"/>
      <c r="D71" s="199"/>
      <c r="E71" s="199"/>
      <c r="F71" s="199"/>
      <c r="G71" s="199"/>
    </row>
    <row r="72" spans="1:7" ht="15" x14ac:dyDescent="0.2">
      <c r="A72" s="61" t="s">
        <v>10</v>
      </c>
      <c r="B72" s="61"/>
      <c r="C72" s="130"/>
      <c r="D72" s="130"/>
      <c r="E72" s="58"/>
      <c r="F72" s="58">
        <v>100</v>
      </c>
      <c r="G72" s="63" t="s">
        <v>7</v>
      </c>
    </row>
    <row r="73" spans="1:7" ht="26.25" customHeight="1" x14ac:dyDescent="0.2">
      <c r="A73" s="198" t="s">
        <v>140</v>
      </c>
      <c r="B73" s="199"/>
      <c r="C73" s="199"/>
      <c r="D73" s="199"/>
      <c r="E73" s="199"/>
      <c r="F73" s="199"/>
      <c r="G73" s="199"/>
    </row>
    <row r="74" spans="1:7" ht="15" x14ac:dyDescent="0.2">
      <c r="A74" s="61" t="s">
        <v>46</v>
      </c>
      <c r="B74" s="61"/>
      <c r="C74" s="130"/>
      <c r="D74" s="130"/>
      <c r="E74" s="58"/>
      <c r="F74" s="58">
        <v>300</v>
      </c>
      <c r="G74" s="63" t="s">
        <v>7</v>
      </c>
    </row>
    <row r="75" spans="1:7" ht="26.25" customHeight="1" x14ac:dyDescent="0.2">
      <c r="A75" s="198" t="s">
        <v>141</v>
      </c>
      <c r="B75" s="199"/>
      <c r="C75" s="199"/>
      <c r="D75" s="199"/>
      <c r="E75" s="199"/>
      <c r="F75" s="199"/>
      <c r="G75" s="199"/>
    </row>
    <row r="76" spans="1:7" ht="15" x14ac:dyDescent="0.2">
      <c r="A76" s="61" t="s">
        <v>47</v>
      </c>
      <c r="B76" s="61"/>
      <c r="C76" s="130"/>
      <c r="D76" s="130"/>
      <c r="E76" s="58"/>
      <c r="F76" s="58">
        <v>10</v>
      </c>
      <c r="G76" s="63" t="s">
        <v>7</v>
      </c>
    </row>
    <row r="77" spans="1:7" ht="36.75" customHeight="1" x14ac:dyDescent="0.2">
      <c r="A77" s="198" t="s">
        <v>142</v>
      </c>
      <c r="B77" s="199"/>
      <c r="C77" s="199"/>
      <c r="D77" s="199"/>
      <c r="E77" s="199"/>
      <c r="F77" s="199"/>
      <c r="G77" s="199"/>
    </row>
    <row r="78" spans="1:7" ht="23.25" customHeight="1" x14ac:dyDescent="0.2">
      <c r="A78" s="203" t="s">
        <v>121</v>
      </c>
      <c r="B78" s="204"/>
      <c r="C78" s="204"/>
      <c r="D78" s="204"/>
      <c r="E78" s="204"/>
      <c r="F78" s="147"/>
      <c r="G78" s="148"/>
    </row>
    <row r="79" spans="1:7" ht="15" x14ac:dyDescent="0.2">
      <c r="A79" s="61" t="s">
        <v>9</v>
      </c>
      <c r="B79" s="61"/>
      <c r="C79" s="130"/>
      <c r="D79" s="130"/>
      <c r="E79" s="58"/>
      <c r="F79" s="58">
        <v>120</v>
      </c>
      <c r="G79" s="63" t="s">
        <v>7</v>
      </c>
    </row>
    <row r="80" spans="1:7" ht="52.5" customHeight="1" x14ac:dyDescent="0.2">
      <c r="A80" s="198" t="s">
        <v>143</v>
      </c>
      <c r="B80" s="199"/>
      <c r="C80" s="199"/>
      <c r="D80" s="199"/>
      <c r="E80" s="199"/>
      <c r="F80" s="199"/>
      <c r="G80" s="199"/>
    </row>
    <row r="81" spans="1:7" ht="18.75" customHeight="1" x14ac:dyDescent="0.2">
      <c r="A81" s="202" t="s">
        <v>58</v>
      </c>
      <c r="B81" s="202"/>
      <c r="C81" s="202"/>
      <c r="D81" s="130"/>
      <c r="E81" s="58"/>
      <c r="F81" s="58">
        <v>30</v>
      </c>
      <c r="G81" s="63" t="s">
        <v>7</v>
      </c>
    </row>
    <row r="82" spans="1:7" ht="36.75" customHeight="1" x14ac:dyDescent="0.2">
      <c r="A82" s="198" t="s">
        <v>144</v>
      </c>
      <c r="B82" s="199"/>
      <c r="C82" s="199"/>
      <c r="D82" s="199"/>
      <c r="E82" s="199"/>
      <c r="F82" s="199"/>
      <c r="G82" s="199"/>
    </row>
    <row r="83" spans="1:7" ht="12.75" customHeight="1" x14ac:dyDescent="0.2">
      <c r="A83" s="61" t="s">
        <v>44</v>
      </c>
      <c r="B83" s="61"/>
      <c r="C83" s="130"/>
      <c r="D83" s="130"/>
      <c r="E83" s="58"/>
      <c r="F83" s="58">
        <v>20</v>
      </c>
      <c r="G83" s="63" t="s">
        <v>7</v>
      </c>
    </row>
    <row r="84" spans="1:7" ht="38.25" customHeight="1" x14ac:dyDescent="0.2">
      <c r="A84" s="198" t="s">
        <v>145</v>
      </c>
      <c r="B84" s="199"/>
      <c r="C84" s="199"/>
      <c r="D84" s="199"/>
      <c r="E84" s="199"/>
      <c r="F84" s="199"/>
      <c r="G84" s="199"/>
    </row>
    <row r="85" spans="1:7" ht="22.5" customHeight="1" x14ac:dyDescent="0.2">
      <c r="A85" s="61" t="s">
        <v>45</v>
      </c>
      <c r="B85" s="61"/>
      <c r="C85" s="130"/>
      <c r="D85" s="130"/>
      <c r="E85" s="58"/>
      <c r="F85" s="58">
        <v>5</v>
      </c>
      <c r="G85" s="63" t="s">
        <v>7</v>
      </c>
    </row>
    <row r="86" spans="1:7" ht="38.25" customHeight="1" x14ac:dyDescent="0.2">
      <c r="A86" s="198" t="s">
        <v>146</v>
      </c>
      <c r="B86" s="199"/>
      <c r="C86" s="199"/>
      <c r="D86" s="199"/>
      <c r="E86" s="199"/>
      <c r="F86" s="199"/>
      <c r="G86" s="199"/>
    </row>
    <row r="87" spans="1:7" ht="15" x14ac:dyDescent="0.2">
      <c r="A87" s="61" t="s">
        <v>5</v>
      </c>
      <c r="B87" s="61"/>
      <c r="C87" s="130"/>
      <c r="D87" s="130"/>
      <c r="E87" s="58"/>
      <c r="F87" s="58">
        <v>115</v>
      </c>
      <c r="G87" s="63" t="s">
        <v>7</v>
      </c>
    </row>
    <row r="88" spans="1:7" ht="60" customHeight="1" x14ac:dyDescent="0.2">
      <c r="A88" s="198" t="s">
        <v>147</v>
      </c>
      <c r="B88" s="199"/>
      <c r="C88" s="199"/>
      <c r="D88" s="199"/>
      <c r="E88" s="199"/>
      <c r="F88" s="199"/>
      <c r="G88" s="199"/>
    </row>
    <row r="89" spans="1:7" ht="18.75" customHeight="1" x14ac:dyDescent="0.2">
      <c r="A89" s="157"/>
      <c r="B89" s="158"/>
      <c r="C89" s="158"/>
      <c r="D89" s="158"/>
      <c r="E89" s="158"/>
      <c r="F89" s="158"/>
      <c r="G89" s="158"/>
    </row>
    <row r="90" spans="1:7" ht="15" x14ac:dyDescent="0.2">
      <c r="A90" s="61" t="s">
        <v>10</v>
      </c>
      <c r="B90" s="61"/>
      <c r="C90" s="130"/>
      <c r="D90" s="130"/>
      <c r="E90" s="58"/>
      <c r="F90" s="58">
        <v>100</v>
      </c>
      <c r="G90" s="63" t="s">
        <v>7</v>
      </c>
    </row>
    <row r="91" spans="1:7" ht="26.25" customHeight="1" x14ac:dyDescent="0.2">
      <c r="A91" s="198" t="s">
        <v>148</v>
      </c>
      <c r="B91" s="199"/>
      <c r="C91" s="199"/>
      <c r="D91" s="199"/>
      <c r="E91" s="199"/>
      <c r="F91" s="199"/>
      <c r="G91" s="199"/>
    </row>
    <row r="92" spans="1:7" ht="15" x14ac:dyDescent="0.2">
      <c r="A92" s="61" t="s">
        <v>46</v>
      </c>
      <c r="B92" s="61"/>
      <c r="C92" s="130"/>
      <c r="D92" s="130"/>
      <c r="E92" s="58"/>
      <c r="F92" s="58">
        <v>40</v>
      </c>
      <c r="G92" s="63" t="s">
        <v>7</v>
      </c>
    </row>
    <row r="93" spans="1:7" ht="53.25" customHeight="1" x14ac:dyDescent="0.2">
      <c r="A93" s="198" t="s">
        <v>149</v>
      </c>
      <c r="B93" s="199"/>
      <c r="C93" s="199"/>
      <c r="D93" s="199"/>
      <c r="E93" s="199"/>
      <c r="F93" s="199"/>
      <c r="G93" s="199"/>
    </row>
    <row r="94" spans="1:7" ht="21.75" customHeight="1" x14ac:dyDescent="0.2">
      <c r="A94" s="61" t="s">
        <v>47</v>
      </c>
      <c r="B94" s="61"/>
      <c r="C94" s="130"/>
      <c r="D94" s="130"/>
      <c r="E94" s="58"/>
      <c r="F94" s="58">
        <v>50</v>
      </c>
      <c r="G94" s="63" t="s">
        <v>7</v>
      </c>
    </row>
    <row r="95" spans="1:7" ht="38.25" customHeight="1" x14ac:dyDescent="0.2">
      <c r="A95" s="198" t="s">
        <v>150</v>
      </c>
      <c r="B95" s="199"/>
      <c r="C95" s="199"/>
      <c r="D95" s="199"/>
      <c r="E95" s="199"/>
      <c r="F95" s="199"/>
      <c r="G95" s="199"/>
    </row>
    <row r="96" spans="1:7" ht="22.5" customHeight="1" x14ac:dyDescent="0.2">
      <c r="A96" s="201" t="s">
        <v>126</v>
      </c>
      <c r="B96" s="201"/>
      <c r="C96" s="201"/>
      <c r="D96" s="201"/>
      <c r="E96" s="201"/>
      <c r="F96" s="147"/>
      <c r="G96" s="148"/>
    </row>
    <row r="97" spans="1:7" ht="15" x14ac:dyDescent="0.2">
      <c r="A97" s="61" t="s">
        <v>9</v>
      </c>
      <c r="B97" s="61"/>
      <c r="C97" s="130"/>
      <c r="D97" s="130"/>
      <c r="E97" s="58"/>
      <c r="F97" s="58">
        <v>88</v>
      </c>
      <c r="G97" s="63" t="s">
        <v>7</v>
      </c>
    </row>
    <row r="98" spans="1:7" ht="38.25" customHeight="1" x14ac:dyDescent="0.2">
      <c r="A98" s="198" t="s">
        <v>151</v>
      </c>
      <c r="B98" s="199"/>
      <c r="C98" s="199"/>
      <c r="D98" s="199"/>
      <c r="E98" s="199"/>
      <c r="F98" s="199"/>
      <c r="G98" s="199"/>
    </row>
    <row r="99" spans="1:7" ht="15" x14ac:dyDescent="0.2">
      <c r="A99" s="61" t="s">
        <v>43</v>
      </c>
      <c r="B99" s="61"/>
      <c r="C99" s="130"/>
      <c r="D99" s="130"/>
      <c r="E99" s="58"/>
      <c r="F99" s="58">
        <v>1</v>
      </c>
      <c r="G99" s="63" t="s">
        <v>7</v>
      </c>
    </row>
    <row r="100" spans="1:7" ht="24" customHeight="1" x14ac:dyDescent="0.2">
      <c r="A100" s="198" t="s">
        <v>62</v>
      </c>
      <c r="B100" s="199"/>
      <c r="C100" s="199"/>
      <c r="D100" s="199"/>
      <c r="E100" s="199"/>
      <c r="F100" s="199"/>
      <c r="G100" s="199"/>
    </row>
    <row r="101" spans="1:7" ht="18.75" customHeight="1" x14ac:dyDescent="0.2">
      <c r="A101" s="202" t="s">
        <v>58</v>
      </c>
      <c r="B101" s="202"/>
      <c r="C101" s="202"/>
      <c r="D101" s="130"/>
      <c r="E101" s="58"/>
      <c r="F101" s="58">
        <v>15</v>
      </c>
      <c r="G101" s="63" t="s">
        <v>7</v>
      </c>
    </row>
    <row r="102" spans="1:7" ht="23.25" customHeight="1" x14ac:dyDescent="0.2">
      <c r="A102" s="198" t="s">
        <v>152</v>
      </c>
      <c r="B102" s="199"/>
      <c r="C102" s="199"/>
      <c r="D102" s="199"/>
      <c r="E102" s="199"/>
      <c r="F102" s="199"/>
      <c r="G102" s="199"/>
    </row>
    <row r="103" spans="1:7" ht="12.75" customHeight="1" x14ac:dyDescent="0.2">
      <c r="A103" s="61" t="s">
        <v>44</v>
      </c>
      <c r="B103" s="61"/>
      <c r="C103" s="130"/>
      <c r="D103" s="130"/>
      <c r="E103" s="58"/>
      <c r="F103" s="58">
        <v>15</v>
      </c>
      <c r="G103" s="63" t="s">
        <v>7</v>
      </c>
    </row>
    <row r="104" spans="1:7" ht="24.75" customHeight="1" x14ac:dyDescent="0.2">
      <c r="A104" s="198" t="s">
        <v>153</v>
      </c>
      <c r="B104" s="199"/>
      <c r="C104" s="199"/>
      <c r="D104" s="199"/>
      <c r="E104" s="199"/>
      <c r="F104" s="199"/>
      <c r="G104" s="199"/>
    </row>
    <row r="105" spans="1:7" ht="15" x14ac:dyDescent="0.2">
      <c r="A105" s="61" t="s">
        <v>4</v>
      </c>
      <c r="B105" s="61"/>
      <c r="C105" s="130"/>
      <c r="D105" s="130"/>
      <c r="E105" s="58"/>
      <c r="F105" s="58">
        <v>75</v>
      </c>
      <c r="G105" s="63" t="s">
        <v>7</v>
      </c>
    </row>
    <row r="106" spans="1:7" ht="24" customHeight="1" x14ac:dyDescent="0.2">
      <c r="A106" s="198" t="s">
        <v>154</v>
      </c>
      <c r="B106" s="199"/>
      <c r="C106" s="199"/>
      <c r="D106" s="199"/>
      <c r="E106" s="199"/>
      <c r="F106" s="199"/>
      <c r="G106" s="199"/>
    </row>
    <row r="107" spans="1:7" ht="24" customHeight="1" x14ac:dyDescent="0.2">
      <c r="A107" s="61" t="s">
        <v>45</v>
      </c>
      <c r="B107" s="61"/>
      <c r="C107" s="130"/>
      <c r="D107" s="130"/>
      <c r="E107" s="58"/>
      <c r="F107" s="58">
        <v>10</v>
      </c>
      <c r="G107" s="63" t="s">
        <v>7</v>
      </c>
    </row>
    <row r="108" spans="1:7" ht="24" customHeight="1" x14ac:dyDescent="0.2">
      <c r="A108" s="198" t="s">
        <v>155</v>
      </c>
      <c r="B108" s="199"/>
      <c r="C108" s="199"/>
      <c r="D108" s="199"/>
      <c r="E108" s="199"/>
      <c r="F108" s="199"/>
      <c r="G108" s="199"/>
    </row>
    <row r="109" spans="1:7" ht="15" x14ac:dyDescent="0.2">
      <c r="A109" s="61" t="s">
        <v>5</v>
      </c>
      <c r="B109" s="61"/>
      <c r="C109" s="130"/>
      <c r="D109" s="130"/>
      <c r="E109" s="58"/>
      <c r="F109" s="58">
        <v>220</v>
      </c>
      <c r="G109" s="63" t="s">
        <v>7</v>
      </c>
    </row>
    <row r="110" spans="1:7" ht="37.5" customHeight="1" x14ac:dyDescent="0.2">
      <c r="A110" s="198" t="s">
        <v>163</v>
      </c>
      <c r="B110" s="199"/>
      <c r="C110" s="199"/>
      <c r="D110" s="199"/>
      <c r="E110" s="199"/>
      <c r="F110" s="199"/>
      <c r="G110" s="199"/>
    </row>
    <row r="111" spans="1:7" ht="21.75" customHeight="1" x14ac:dyDescent="0.2">
      <c r="A111" s="61" t="s">
        <v>106</v>
      </c>
      <c r="B111" s="61"/>
      <c r="C111" s="130"/>
      <c r="D111" s="130"/>
      <c r="E111" s="58"/>
      <c r="F111" s="58">
        <v>6</v>
      </c>
      <c r="G111" s="63" t="s">
        <v>7</v>
      </c>
    </row>
    <row r="112" spans="1:7" ht="31.5" customHeight="1" x14ac:dyDescent="0.2">
      <c r="A112" s="198" t="s">
        <v>156</v>
      </c>
      <c r="B112" s="200"/>
      <c r="C112" s="200"/>
      <c r="D112" s="200"/>
      <c r="E112" s="200"/>
      <c r="F112" s="200"/>
      <c r="G112" s="200"/>
    </row>
    <row r="113" spans="1:27" ht="15" x14ac:dyDescent="0.2">
      <c r="A113" s="61" t="s">
        <v>10</v>
      </c>
      <c r="B113" s="61"/>
      <c r="C113" s="130"/>
      <c r="D113" s="130"/>
      <c r="E113" s="58"/>
      <c r="F113" s="58">
        <v>44</v>
      </c>
      <c r="G113" s="63" t="s">
        <v>7</v>
      </c>
    </row>
    <row r="114" spans="1:27" ht="26.25" customHeight="1" x14ac:dyDescent="0.2">
      <c r="A114" s="198" t="s">
        <v>140</v>
      </c>
      <c r="B114" s="199"/>
      <c r="C114" s="199"/>
      <c r="D114" s="199"/>
      <c r="E114" s="199"/>
      <c r="F114" s="199"/>
      <c r="G114" s="199"/>
    </row>
    <row r="115" spans="1:27" ht="15" x14ac:dyDescent="0.2">
      <c r="A115" s="61" t="s">
        <v>46</v>
      </c>
      <c r="B115" s="61"/>
      <c r="C115" s="130"/>
      <c r="D115" s="130"/>
      <c r="E115" s="58"/>
      <c r="F115" s="58">
        <v>58</v>
      </c>
      <c r="G115" s="63" t="s">
        <v>7</v>
      </c>
    </row>
    <row r="116" spans="1:27" ht="26.25" customHeight="1" x14ac:dyDescent="0.2">
      <c r="A116" s="198" t="s">
        <v>157</v>
      </c>
      <c r="B116" s="199"/>
      <c r="C116" s="199"/>
      <c r="D116" s="199"/>
      <c r="E116" s="199"/>
      <c r="F116" s="199"/>
      <c r="G116" s="199"/>
    </row>
    <row r="117" spans="1:27" ht="15" x14ac:dyDescent="0.2">
      <c r="A117" s="61" t="s">
        <v>47</v>
      </c>
      <c r="B117" s="61"/>
      <c r="C117" s="130"/>
      <c r="D117" s="130"/>
      <c r="E117" s="58"/>
      <c r="F117" s="58">
        <v>23</v>
      </c>
      <c r="G117" s="63" t="s">
        <v>7</v>
      </c>
    </row>
    <row r="118" spans="1:27" ht="36" customHeight="1" x14ac:dyDescent="0.2">
      <c r="A118" s="198" t="s">
        <v>142</v>
      </c>
      <c r="B118" s="199"/>
      <c r="C118" s="199"/>
      <c r="D118" s="199"/>
      <c r="E118" s="199"/>
      <c r="F118" s="199"/>
      <c r="G118" s="199"/>
    </row>
    <row r="119" spans="1:27" ht="15.75" customHeight="1" thickBot="1" x14ac:dyDescent="0.25">
      <c r="A119" s="108" t="s">
        <v>161</v>
      </c>
      <c r="B119" s="108"/>
      <c r="C119" s="109"/>
      <c r="D119" s="109"/>
      <c r="E119" s="110"/>
      <c r="F119" s="110">
        <f>F124+F126+F128+F132</f>
        <v>306</v>
      </c>
      <c r="G119" s="111" t="s">
        <v>7</v>
      </c>
    </row>
    <row r="120" spans="1:27" s="112" customFormat="1" ht="22.5" customHeight="1" thickTop="1" x14ac:dyDescent="0.2">
      <c r="A120" s="59" t="s">
        <v>131</v>
      </c>
      <c r="B120" s="127"/>
      <c r="C120" s="127"/>
      <c r="D120" s="127"/>
      <c r="E120" s="127"/>
      <c r="F120" s="147"/>
      <c r="G120" s="148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</row>
    <row r="121" spans="1:27" ht="14.25" hidden="1" customHeight="1" x14ac:dyDescent="0.2">
      <c r="A121" s="61" t="s">
        <v>10</v>
      </c>
      <c r="B121" s="61"/>
      <c r="C121" s="130"/>
      <c r="D121" s="130"/>
      <c r="E121" s="58"/>
      <c r="F121" s="58">
        <v>225</v>
      </c>
      <c r="G121" s="63" t="s">
        <v>7</v>
      </c>
    </row>
    <row r="122" spans="1:27" ht="14.25" hidden="1" customHeight="1" x14ac:dyDescent="0.2">
      <c r="A122" s="198" t="s">
        <v>140</v>
      </c>
      <c r="B122" s="198"/>
      <c r="C122" s="198"/>
      <c r="D122" s="198"/>
      <c r="E122" s="198"/>
      <c r="F122" s="198"/>
      <c r="G122" s="198"/>
    </row>
    <row r="123" spans="1:27" ht="110.25" hidden="1" customHeight="1" x14ac:dyDescent="0.2">
      <c r="A123" s="59" t="s">
        <v>63</v>
      </c>
      <c r="B123" s="127"/>
      <c r="C123" s="127"/>
      <c r="D123" s="127"/>
      <c r="E123" s="127"/>
      <c r="F123" s="78">
        <f>F124</f>
        <v>225</v>
      </c>
      <c r="G123" s="79" t="s">
        <v>50</v>
      </c>
    </row>
    <row r="124" spans="1:27" ht="15" x14ac:dyDescent="0.2">
      <c r="A124" s="61" t="s">
        <v>10</v>
      </c>
      <c r="B124" s="61"/>
      <c r="C124" s="130"/>
      <c r="D124" s="130"/>
      <c r="E124" s="58"/>
      <c r="F124" s="58">
        <v>225</v>
      </c>
      <c r="G124" s="63" t="s">
        <v>7</v>
      </c>
    </row>
    <row r="125" spans="1:27" ht="19.5" customHeight="1" x14ac:dyDescent="0.2">
      <c r="A125" s="198" t="s">
        <v>140</v>
      </c>
      <c r="B125" s="198"/>
      <c r="C125" s="198"/>
      <c r="D125" s="198"/>
      <c r="E125" s="198"/>
      <c r="F125" s="198"/>
      <c r="G125" s="198"/>
    </row>
    <row r="126" spans="1:27" ht="17.25" customHeight="1" x14ac:dyDescent="0.2">
      <c r="A126" s="61" t="s">
        <v>5</v>
      </c>
      <c r="B126" s="61"/>
      <c r="C126" s="130"/>
      <c r="D126" s="130"/>
      <c r="E126" s="58"/>
      <c r="F126" s="58">
        <v>30</v>
      </c>
      <c r="G126" s="63" t="s">
        <v>7</v>
      </c>
    </row>
    <row r="127" spans="1:27" ht="33.75" customHeight="1" x14ac:dyDescent="0.2">
      <c r="A127" s="198" t="s">
        <v>158</v>
      </c>
      <c r="B127" s="198"/>
      <c r="C127" s="198"/>
      <c r="D127" s="198"/>
      <c r="E127" s="198"/>
      <c r="F127" s="198"/>
      <c r="G127" s="198"/>
    </row>
    <row r="128" spans="1:27" ht="14.25" customHeight="1" x14ac:dyDescent="0.2">
      <c r="A128" s="61" t="s">
        <v>44</v>
      </c>
      <c r="B128" s="61"/>
      <c r="C128" s="130"/>
      <c r="D128" s="130"/>
      <c r="E128" s="58"/>
      <c r="F128" s="58">
        <v>11</v>
      </c>
      <c r="G128" s="63" t="s">
        <v>7</v>
      </c>
    </row>
    <row r="129" spans="1:7" ht="25.5" customHeight="1" x14ac:dyDescent="0.2">
      <c r="A129" s="198" t="s">
        <v>153</v>
      </c>
      <c r="B129" s="198"/>
      <c r="C129" s="198"/>
      <c r="D129" s="198"/>
      <c r="E129" s="198"/>
      <c r="F129" s="198"/>
      <c r="G129" s="198"/>
    </row>
    <row r="130" spans="1:7" s="112" customFormat="1" ht="14.25" hidden="1" customHeight="1" x14ac:dyDescent="0.2">
      <c r="A130" s="61" t="s">
        <v>46</v>
      </c>
      <c r="B130" s="61"/>
      <c r="C130" s="130"/>
      <c r="D130" s="130"/>
      <c r="E130" s="58"/>
      <c r="F130" s="58">
        <v>40</v>
      </c>
      <c r="G130" s="63" t="s">
        <v>7</v>
      </c>
    </row>
    <row r="131" spans="1:7" ht="42.95" hidden="1" customHeight="1" x14ac:dyDescent="0.2">
      <c r="A131" s="198" t="s">
        <v>159</v>
      </c>
      <c r="B131" s="198"/>
      <c r="C131" s="198"/>
      <c r="D131" s="198"/>
      <c r="E131" s="198"/>
      <c r="F131" s="198"/>
      <c r="G131" s="198"/>
    </row>
    <row r="132" spans="1:7" ht="20.25" customHeight="1" x14ac:dyDescent="0.2">
      <c r="A132" s="61" t="s">
        <v>46</v>
      </c>
      <c r="B132" s="61"/>
      <c r="C132" s="130"/>
      <c r="D132" s="130"/>
      <c r="E132" s="58"/>
      <c r="F132" s="58">
        <v>40</v>
      </c>
      <c r="G132" s="63" t="s">
        <v>7</v>
      </c>
    </row>
    <row r="133" spans="1:7" ht="17.25" customHeight="1" x14ac:dyDescent="0.2">
      <c r="A133" s="198" t="s">
        <v>159</v>
      </c>
      <c r="B133" s="198"/>
      <c r="C133" s="198"/>
      <c r="D133" s="198"/>
      <c r="E133" s="198"/>
      <c r="F133" s="198"/>
      <c r="G133" s="198"/>
    </row>
  </sheetData>
  <mergeCells count="60">
    <mergeCell ref="A1:E1"/>
    <mergeCell ref="A19:G19"/>
    <mergeCell ref="A21:G21"/>
    <mergeCell ref="A23:G23"/>
    <mergeCell ref="A24:E24"/>
    <mergeCell ref="A26:G26"/>
    <mergeCell ref="A28:G28"/>
    <mergeCell ref="A30:G30"/>
    <mergeCell ref="A32:G32"/>
    <mergeCell ref="A33:E33"/>
    <mergeCell ref="A35:G35"/>
    <mergeCell ref="A37:G37"/>
    <mergeCell ref="A39:G39"/>
    <mergeCell ref="A41:G41"/>
    <mergeCell ref="A46:G46"/>
    <mergeCell ref="A49:G49"/>
    <mergeCell ref="A55:G55"/>
    <mergeCell ref="A59:G59"/>
    <mergeCell ref="A47:G47"/>
    <mergeCell ref="A50:G50"/>
    <mergeCell ref="A61:G61"/>
    <mergeCell ref="A51:G51"/>
    <mergeCell ref="A62:C62"/>
    <mergeCell ref="A63:G63"/>
    <mergeCell ref="A65:G65"/>
    <mergeCell ref="A67:G67"/>
    <mergeCell ref="A69:G69"/>
    <mergeCell ref="A71:G71"/>
    <mergeCell ref="A73:G73"/>
    <mergeCell ref="A75:G75"/>
    <mergeCell ref="A77:G77"/>
    <mergeCell ref="A78:E78"/>
    <mergeCell ref="A80:G80"/>
    <mergeCell ref="A81:C81"/>
    <mergeCell ref="A82:G82"/>
    <mergeCell ref="A84:G84"/>
    <mergeCell ref="A86:G86"/>
    <mergeCell ref="A88:G88"/>
    <mergeCell ref="A91:G91"/>
    <mergeCell ref="A93:G93"/>
    <mergeCell ref="A95:G95"/>
    <mergeCell ref="A96:E96"/>
    <mergeCell ref="A98:G98"/>
    <mergeCell ref="A100:G100"/>
    <mergeCell ref="A101:C101"/>
    <mergeCell ref="A102:G102"/>
    <mergeCell ref="A104:G104"/>
    <mergeCell ref="A106:G106"/>
    <mergeCell ref="A108:G108"/>
    <mergeCell ref="A110:G110"/>
    <mergeCell ref="A112:G112"/>
    <mergeCell ref="A114:G114"/>
    <mergeCell ref="A116:G116"/>
    <mergeCell ref="A118:G118"/>
    <mergeCell ref="A122:G122"/>
    <mergeCell ref="A125:G125"/>
    <mergeCell ref="A127:G127"/>
    <mergeCell ref="A129:G129"/>
    <mergeCell ref="A131:G131"/>
    <mergeCell ref="A133:G133"/>
  </mergeCells>
  <pageMargins left="0.70866141732283472" right="0.70866141732283472" top="0.78740157480314965" bottom="0.78740157480314965" header="0.31496062992125984" footer="0.31496062992125984"/>
  <pageSetup paperSize="9" scale="62" firstPageNumber="93" fitToHeight="9999" orientation="portrait" useFirstPageNumber="1" r:id="rId1"/>
  <headerFooter alignWithMargins="0">
    <oddFooter>&amp;L&amp;"Arial,Kurzíva"Zastupitelstvo Olomouckého kraje 18-12-2015
5. - Rozpočet Olomouckého kraje 2016 - návrh rozpočtu
Příloha č. 3e) Evropské programy&amp;R&amp;"Arial,Kurzíva"Strana &amp;P (celkem 154)</oddFooter>
  </headerFooter>
  <rowBreaks count="2" manualBreakCount="2">
    <brk id="63" max="6" man="1"/>
    <brk id="10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H26"/>
  <sheetViews>
    <sheetView showGridLines="0" view="pageBreakPreview" zoomScaleNormal="100" zoomScaleSheetLayoutView="100" workbookViewId="0">
      <selection activeCell="G6" sqref="G6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13" style="2" customWidth="1"/>
    <col min="8" max="16384" width="9" style="2"/>
  </cols>
  <sheetData>
    <row r="1" spans="1:112" ht="40.5" customHeight="1" x14ac:dyDescent="0.2">
      <c r="A1" s="197" t="s">
        <v>173</v>
      </c>
      <c r="B1" s="197"/>
      <c r="C1" s="197"/>
      <c r="D1" s="197"/>
      <c r="E1" s="197"/>
      <c r="F1" s="197"/>
      <c r="G1" s="166" t="s">
        <v>91</v>
      </c>
    </row>
    <row r="2" spans="1:112" ht="19.5" customHeight="1" x14ac:dyDescent="0.2">
      <c r="A2" s="210"/>
      <c r="B2" s="210"/>
      <c r="C2" s="210"/>
      <c r="D2" s="210"/>
      <c r="E2" s="210"/>
      <c r="F2" s="210"/>
    </row>
    <row r="3" spans="1:112" s="120" customFormat="1" ht="15" x14ac:dyDescent="0.2">
      <c r="A3" s="122" t="s">
        <v>0</v>
      </c>
      <c r="B3" s="122"/>
      <c r="C3" s="122" t="s">
        <v>64</v>
      </c>
      <c r="D3" s="123"/>
      <c r="E3" s="123"/>
      <c r="F3" s="123"/>
      <c r="G3" s="123"/>
    </row>
    <row r="4" spans="1:112" s="120" customFormat="1" ht="15" x14ac:dyDescent="0.2">
      <c r="A4" s="122"/>
      <c r="B4" s="122"/>
      <c r="C4" s="122" t="s">
        <v>1</v>
      </c>
      <c r="D4" s="123"/>
      <c r="E4" s="123"/>
      <c r="F4" s="123"/>
      <c r="G4" s="123"/>
      <c r="J4" s="125"/>
    </row>
    <row r="5" spans="1:112" s="120" customFormat="1" ht="15" thickBot="1" x14ac:dyDescent="0.25">
      <c r="A5" s="124"/>
      <c r="B5" s="124"/>
      <c r="C5" s="124"/>
      <c r="D5" s="124"/>
      <c r="E5" s="124"/>
      <c r="F5" s="124"/>
      <c r="G5" s="124" t="s">
        <v>2</v>
      </c>
    </row>
    <row r="6" spans="1:112" ht="14.25" thickTop="1" thickBot="1" x14ac:dyDescent="0.25">
      <c r="A6" s="94">
        <v>1</v>
      </c>
      <c r="B6" s="99">
        <v>2</v>
      </c>
      <c r="C6" s="87">
        <v>3</v>
      </c>
      <c r="D6" s="87">
        <v>4</v>
      </c>
      <c r="E6" s="87">
        <v>5</v>
      </c>
      <c r="F6" s="87">
        <v>6</v>
      </c>
      <c r="G6" s="88" t="s">
        <v>52</v>
      </c>
      <c r="H6" s="65"/>
    </row>
    <row r="7" spans="1:112" ht="15.75" thickTop="1" x14ac:dyDescent="0.2">
      <c r="A7" s="66">
        <v>3299</v>
      </c>
      <c r="B7" s="55">
        <v>50</v>
      </c>
      <c r="C7" s="56" t="s">
        <v>53</v>
      </c>
      <c r="D7" s="57">
        <v>0</v>
      </c>
      <c r="E7" s="57">
        <v>0</v>
      </c>
      <c r="F7" s="68">
        <v>155</v>
      </c>
      <c r="G7" s="69">
        <v>0</v>
      </c>
      <c r="H7" s="65"/>
    </row>
    <row r="8" spans="1:112" ht="15.75" thickBot="1" x14ac:dyDescent="0.25">
      <c r="A8" s="70">
        <v>3299</v>
      </c>
      <c r="B8" s="55">
        <v>51</v>
      </c>
      <c r="C8" s="56" t="s">
        <v>51</v>
      </c>
      <c r="D8" s="57">
        <v>0</v>
      </c>
      <c r="E8" s="57">
        <v>0</v>
      </c>
      <c r="F8" s="72">
        <v>62</v>
      </c>
      <c r="G8" s="76">
        <v>0</v>
      </c>
    </row>
    <row r="9" spans="1:112" ht="16.5" thickTop="1" thickBot="1" x14ac:dyDescent="0.25">
      <c r="A9" s="100" t="s">
        <v>6</v>
      </c>
      <c r="B9" s="90"/>
      <c r="C9" s="91"/>
      <c r="D9" s="92">
        <v>0</v>
      </c>
      <c r="E9" s="92">
        <v>0</v>
      </c>
      <c r="F9" s="92">
        <f t="shared" ref="F9" si="0">SUM(F7:F8)</f>
        <v>217</v>
      </c>
      <c r="G9" s="98">
        <v>0</v>
      </c>
    </row>
    <row r="10" spans="1:112" ht="13.5" thickTop="1" x14ac:dyDescent="0.2">
      <c r="B10" s="73"/>
      <c r="C10" s="4"/>
      <c r="D10" s="4"/>
      <c r="E10" s="4"/>
      <c r="F10" s="74"/>
      <c r="G10" s="73"/>
    </row>
    <row r="11" spans="1:112" s="112" customFormat="1" ht="14.25" x14ac:dyDescent="0.2">
      <c r="A11" s="59"/>
      <c r="B11" s="2"/>
      <c r="C11" s="4"/>
      <c r="D11" s="4"/>
      <c r="E11" s="4"/>
      <c r="F11" s="4"/>
      <c r="G11" s="2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</row>
    <row r="12" spans="1:112" ht="15.75" thickBot="1" x14ac:dyDescent="0.25">
      <c r="A12" s="108" t="s">
        <v>84</v>
      </c>
      <c r="B12" s="108"/>
      <c r="C12" s="109"/>
      <c r="D12" s="109"/>
      <c r="E12" s="109"/>
      <c r="F12" s="110">
        <f>F14</f>
        <v>155</v>
      </c>
      <c r="G12" s="111" t="s">
        <v>50</v>
      </c>
    </row>
    <row r="13" spans="1:112" ht="15" thickTop="1" x14ac:dyDescent="0.2">
      <c r="A13" s="59" t="s">
        <v>85</v>
      </c>
      <c r="C13" s="4"/>
      <c r="D13" s="4"/>
      <c r="E13" s="4"/>
      <c r="F13" s="78"/>
      <c r="G13" s="79"/>
    </row>
    <row r="14" spans="1:112" ht="33" customHeight="1" x14ac:dyDescent="0.2">
      <c r="A14" s="211" t="s">
        <v>86</v>
      </c>
      <c r="B14" s="211"/>
      <c r="C14" s="211"/>
      <c r="D14" s="211"/>
      <c r="E14" s="211"/>
      <c r="F14" s="58">
        <v>155</v>
      </c>
      <c r="G14" s="63" t="s">
        <v>50</v>
      </c>
    </row>
    <row r="15" spans="1:112" ht="14.25" customHeight="1" x14ac:dyDescent="0.2">
      <c r="A15" s="212" t="s">
        <v>87</v>
      </c>
      <c r="B15" s="212"/>
      <c r="C15" s="212"/>
      <c r="D15" s="212"/>
      <c r="E15" s="212"/>
      <c r="F15" s="131"/>
      <c r="G15" s="131"/>
    </row>
    <row r="16" spans="1:112" ht="14.25" x14ac:dyDescent="0.2">
      <c r="A16" s="212"/>
      <c r="B16" s="212"/>
      <c r="C16" s="212"/>
      <c r="D16" s="212"/>
      <c r="E16" s="212"/>
      <c r="F16" s="138"/>
      <c r="G16" s="126"/>
    </row>
    <row r="17" spans="1:7" ht="14.25" x14ac:dyDescent="0.2">
      <c r="A17" s="59"/>
      <c r="C17" s="4"/>
      <c r="D17" s="4"/>
      <c r="E17" s="4"/>
      <c r="F17" s="4"/>
    </row>
    <row r="18" spans="1:7" ht="14.25" x14ac:dyDescent="0.2">
      <c r="A18" s="59"/>
      <c r="C18" s="4"/>
      <c r="D18" s="4"/>
      <c r="E18" s="4"/>
      <c r="F18" s="4"/>
    </row>
    <row r="19" spans="1:7" ht="15.75" thickBot="1" x14ac:dyDescent="0.25">
      <c r="A19" s="108" t="s">
        <v>88</v>
      </c>
      <c r="B19" s="108"/>
      <c r="C19" s="109"/>
      <c r="D19" s="109"/>
      <c r="E19" s="109"/>
      <c r="F19" s="110">
        <v>62</v>
      </c>
      <c r="G19" s="111" t="s">
        <v>50</v>
      </c>
    </row>
    <row r="20" spans="1:7" ht="15" thickTop="1" x14ac:dyDescent="0.2">
      <c r="A20" s="59" t="s">
        <v>85</v>
      </c>
      <c r="C20" s="4"/>
      <c r="D20" s="4"/>
      <c r="E20" s="4"/>
      <c r="F20" s="78"/>
      <c r="G20" s="79"/>
    </row>
    <row r="21" spans="1:7" ht="15" x14ac:dyDescent="0.2">
      <c r="A21" s="61" t="s">
        <v>4</v>
      </c>
      <c r="B21" s="61"/>
      <c r="C21" s="62"/>
      <c r="D21" s="62"/>
      <c r="E21" s="130"/>
      <c r="F21" s="58">
        <v>62</v>
      </c>
      <c r="G21" s="63" t="s">
        <v>50</v>
      </c>
    </row>
    <row r="22" spans="1:7" ht="15" x14ac:dyDescent="0.2">
      <c r="A22" s="139" t="s">
        <v>89</v>
      </c>
      <c r="B22" s="61"/>
      <c r="C22" s="62"/>
      <c r="D22" s="62"/>
      <c r="E22" s="130"/>
      <c r="F22" s="58"/>
      <c r="G22" s="63"/>
    </row>
    <row r="23" spans="1:7" ht="15" x14ac:dyDescent="0.2">
      <c r="A23" s="193" t="s">
        <v>90</v>
      </c>
      <c r="B23" s="193"/>
      <c r="C23" s="193"/>
      <c r="D23" s="193"/>
      <c r="E23" s="193"/>
      <c r="F23" s="193"/>
      <c r="G23" s="63"/>
    </row>
    <row r="26" spans="1:7" x14ac:dyDescent="0.2">
      <c r="A26" s="141"/>
    </row>
  </sheetData>
  <mergeCells count="5">
    <mergeCell ref="A2:F2"/>
    <mergeCell ref="A23:F23"/>
    <mergeCell ref="A1:F1"/>
    <mergeCell ref="A14:E14"/>
    <mergeCell ref="A15:E16"/>
  </mergeCells>
  <pageMargins left="0.70866141732283472" right="0.70866141732283472" top="0.78740157480314965" bottom="0.78740157480314965" header="0.31496062992125984" footer="0.31496062992125984"/>
  <pageSetup paperSize="9" scale="64" firstPageNumber="96" fitToHeight="0" orientation="portrait" useFirstPageNumber="1" r:id="rId1"/>
  <headerFooter>
    <oddFooter>&amp;L&amp;"Arial,Kurzíva"Zastupitelstvo Olomouckého kraje 18-12-2015
5. - Rozpočet Olomouckého kraje 2016 - návrh rozpočtu
Příloha č. 3e) Evropské programy&amp;R&amp;"Arial,Kurzíva"Strana &amp;P (celkem 154)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výdaje</vt:lpstr>
      <vt:lpstr>ORJ - 30</vt:lpstr>
      <vt:lpstr>ORJ - 59</vt:lpstr>
      <vt:lpstr>ORJ - 60</vt:lpstr>
      <vt:lpstr>ORJ - 64</vt:lpstr>
      <vt:lpstr>ORJ - 74</vt:lpstr>
      <vt:lpstr>ORJ - 76</vt:lpstr>
      <vt:lpstr>'ORJ - 30'!Oblast_tisku</vt:lpstr>
      <vt:lpstr>'ORJ - 59'!Oblast_tisku</vt:lpstr>
      <vt:lpstr>'ORJ - 60'!Oblast_tisku</vt:lpstr>
      <vt:lpstr>'ORJ - 64'!Oblast_tisku</vt:lpstr>
      <vt:lpstr>'ORJ - 74'!Oblast_tisku</vt:lpstr>
      <vt:lpstr>'ORJ - 76'!Oblast_tisku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</dc:creator>
  <cp:lastModifiedBy>Balabuch Petr</cp:lastModifiedBy>
  <cp:lastPrinted>2015-11-30T11:30:05Z</cp:lastPrinted>
  <dcterms:created xsi:type="dcterms:W3CDTF">2012-11-21T07:40:35Z</dcterms:created>
  <dcterms:modified xsi:type="dcterms:W3CDTF">2015-11-30T11:30:07Z</dcterms:modified>
</cp:coreProperties>
</file>