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4\2024-6-17\"/>
    </mc:Choice>
  </mc:AlternateContent>
  <xr:revisionPtr revIDLastSave="0" documentId="13_ncr:1_{3E5F691A-398E-4164-A16A-EABAF2F1C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F14" i="1"/>
  <c r="E14" i="1"/>
  <c r="D14" i="1"/>
  <c r="I13" i="1"/>
  <c r="I14" i="1" s="1"/>
  <c r="H13" i="1"/>
  <c r="H14" i="1" s="1"/>
  <c r="G13" i="1"/>
  <c r="K10" i="1"/>
  <c r="F10" i="1"/>
  <c r="E10" i="1"/>
  <c r="D10" i="1"/>
  <c r="H9" i="1"/>
  <c r="G9" i="1"/>
  <c r="H8" i="1"/>
  <c r="I8" i="1" s="1"/>
  <c r="G8" i="1"/>
  <c r="G28" i="1"/>
  <c r="H28" i="1"/>
  <c r="J28" i="1" s="1"/>
  <c r="H27" i="1"/>
  <c r="J27" i="1" s="1"/>
  <c r="G27" i="1"/>
  <c r="I29" i="1"/>
  <c r="K29" i="1"/>
  <c r="E29" i="1"/>
  <c r="F29" i="1"/>
  <c r="D29" i="1"/>
  <c r="H26" i="1"/>
  <c r="J26" i="1" s="1"/>
  <c r="G26" i="1"/>
  <c r="G21" i="1"/>
  <c r="I22" i="1"/>
  <c r="J22" i="1"/>
  <c r="K22" i="1"/>
  <c r="H22" i="1"/>
  <c r="E22" i="1"/>
  <c r="F22" i="1"/>
  <c r="D22" i="1"/>
  <c r="H25" i="1"/>
  <c r="J25" i="1" s="1"/>
  <c r="G25" i="1"/>
  <c r="K18" i="1"/>
  <c r="F18" i="1"/>
  <c r="E18" i="1"/>
  <c r="D18" i="1"/>
  <c r="D31" i="1" l="1"/>
  <c r="F31" i="1"/>
  <c r="E31" i="1"/>
  <c r="K31" i="1"/>
  <c r="J13" i="1"/>
  <c r="J14" i="1" s="1"/>
  <c r="H10" i="1"/>
  <c r="J8" i="1"/>
  <c r="I9" i="1"/>
  <c r="J9" i="1" s="1"/>
  <c r="J29" i="1"/>
  <c r="H29" i="1"/>
  <c r="H17" i="1"/>
  <c r="J10" i="1" l="1"/>
  <c r="I10" i="1"/>
  <c r="I17" i="1"/>
  <c r="I18" i="1" s="1"/>
  <c r="H18" i="1"/>
  <c r="H31" i="1" s="1"/>
  <c r="I31" i="1" l="1"/>
  <c r="J17" i="1"/>
  <c r="J18" i="1" s="1"/>
  <c r="J31" i="1" s="1"/>
  <c r="G17" i="1"/>
</calcChain>
</file>

<file path=xl/sharedStrings.xml><?xml version="1.0" encoding="utf-8"?>
<sst xmlns="http://schemas.openxmlformats.org/spreadsheetml/2006/main" count="65" uniqueCount="50">
  <si>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</si>
  <si>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</si>
  <si>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</si>
  <si>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</si>
  <si>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</si>
  <si>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</si>
  <si>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</si>
  <si>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</si>
  <si>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</si>
  <si>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</si>
  <si>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</si>
  <si>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</si>
  <si>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</si>
  <si>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</si>
  <si>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</si>
  <si>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</si>
  <si>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Celkem za projekty v Kč</t>
  </si>
  <si>
    <t>1.</t>
  </si>
  <si>
    <t>Usnesení ROK/ZOK</t>
  </si>
  <si>
    <t>Vysvětlivky:  OK - Olomoucký kraj, PO - příspěvková organizace Olomouckého kraje</t>
  </si>
  <si>
    <t>Procento dotace</t>
  </si>
  <si>
    <t>3.</t>
  </si>
  <si>
    <t>2.</t>
  </si>
  <si>
    <t>4.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</si>
  <si>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fondů a národních fondů)</t>
    </r>
  </si>
  <si>
    <t>5.</t>
  </si>
  <si>
    <t>PO</t>
  </si>
  <si>
    <t>6.</t>
  </si>
  <si>
    <t>UR/106/67/2024</t>
  </si>
  <si>
    <r>
      <t xml:space="preserve">Pořízení digitálních technologií pro výuku v ZUŠ Zábřeh </t>
    </r>
    <r>
      <rPr>
        <sz val="12"/>
        <rFont val="Arial"/>
        <family val="2"/>
        <charset val="238"/>
      </rPr>
      <t>(Základní umělecká škola Zábřeh, podíl Města Zábřeh je ve výši 1,5 mil Kč započteno do celkových nákladů PO)</t>
    </r>
  </si>
  <si>
    <t>Euroregionální partnerská síť technického vzdělávání (Střední průmyslová škola Jeseník)</t>
  </si>
  <si>
    <t>UR/102/64/2024</t>
  </si>
  <si>
    <t>UR/102/69/2024</t>
  </si>
  <si>
    <t>7.</t>
  </si>
  <si>
    <r>
      <t xml:space="preserve">Učební pomůcky COP 2024 </t>
    </r>
    <r>
      <rPr>
        <sz val="12"/>
        <rFont val="Arial"/>
        <family val="2"/>
        <charset val="238"/>
      </rPr>
      <t>(Střední škola gastronomie, farmářství a služeb Jeseník)</t>
    </r>
  </si>
  <si>
    <r>
      <t>COP 24</t>
    </r>
    <r>
      <rPr>
        <sz val="12"/>
        <rFont val="Arial"/>
        <family val="2"/>
        <charset val="238"/>
      </rPr>
      <t xml:space="preserve"> (Střední škola zemědělská a zahradnická, Olomouc, U Hradiska 4)</t>
    </r>
  </si>
  <si>
    <r>
      <t xml:space="preserve">Pořízení učebních pomůcek COP </t>
    </r>
    <r>
      <rPr>
        <sz val="12"/>
        <rFont val="Arial"/>
        <family val="2"/>
        <charset val="238"/>
      </rPr>
      <t>(Střední lesnická škola, Hranice, Jurikova 588)</t>
    </r>
  </si>
  <si>
    <r>
      <t xml:space="preserve">COP 2024 </t>
    </r>
    <r>
      <rPr>
        <sz val="12"/>
        <rFont val="Arial"/>
        <family val="2"/>
        <charset val="238"/>
      </rPr>
      <t>(Střední škola zemědělská, Přerov, Osmek 47)</t>
    </r>
  </si>
  <si>
    <t>Projekt podaný do výzvy Fondu malých projektů z programu Interreg Česko - Polsko, pro cíl 4.2 Prohloubení přeshraničních vazeb obyvatel a institucí česko - polského pohraničí</t>
  </si>
  <si>
    <t>Projekt podaný do 87. výzvy DALŠÍ VZDĚLÁVÁNÍ - SC 4.1 (MRR) z Integrovaného regionálního operačního programu vyhlášené Ministerstvem pro místní rozvoj ČR</t>
  </si>
  <si>
    <t>Projekty podané do výzvy národního dotačního programu č. 129 720 Centra odborné přípravy Ministerstva zemědělství ČR 2024 - 2028</t>
  </si>
  <si>
    <t>SMN a.s. - o.z. Nemocnice Prostějov - infekční klinika</t>
  </si>
  <si>
    <t xml:space="preserve">UR/109/49/2024 </t>
  </si>
  <si>
    <t>Domov pro seniory Javorník - Novostavba Kobylá nad Vidnávkou</t>
  </si>
  <si>
    <t>Projekt podaný do výzvy č. 31_22_044 – Modernizace a rozvoj pobytových služeb sociální péče Národního plánu obnovy</t>
  </si>
  <si>
    <t>Domov pro seniory Červenka - Nový pavilon</t>
  </si>
  <si>
    <t>UR/84/70/2023</t>
  </si>
  <si>
    <t>8.</t>
  </si>
  <si>
    <t>9.</t>
  </si>
  <si>
    <t>Projekty podané do výzvy č. 31_24_120 na finanční podporu přípravy projektů souladných s cíli EU (příprava velkých projektů) vyhlášené Ministerstvem pro místní rozvoj  v rámci programu Národního plánu obnovy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</si>
</sst>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0" fillId="4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5" fillId="0" borderId="0" xfId="0" applyFont="1"/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14" fillId="3" borderId="1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12" fillId="5" borderId="11" xfId="0" applyNumberFormat="1" applyFont="1" applyFill="1" applyBorder="1" applyAlignment="1">
      <alignment vertical="center"/>
    </xf>
    <xf numFmtId="4" fontId="2" fillId="5" borderId="11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9" fontId="2" fillId="0" borderId="13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vertical="center"/>
    </xf>
    <xf numFmtId="164" fontId="14" fillId="0" borderId="2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vertical="center"/>
    </xf>
    <xf numFmtId="164" fontId="14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vertical="center"/>
    </xf>
    <xf numFmtId="164" fontId="14" fillId="0" borderId="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right" vertical="center"/>
    </xf>
    <xf numFmtId="9" fontId="2" fillId="0" borderId="13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4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45"/>
  <sheetViews>
    <sheetView tabSelected="1" view="pageBreakPreview" zoomScale="80" zoomScaleNormal="80" zoomScaleSheetLayoutView="80" zoomScalePageLayoutView="75" workbookViewId="0">
      <pane ySplit="6" topLeftCell="A7" activePane="bottomLeft" state="frozen"/>
      <selection pane="bottomLeft" activeCell="D31" sqref="D31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5" customWidth="1"/>
    <col min="4" max="4" width="23.140625" customWidth="1"/>
    <col min="5" max="5" width="23.5703125" customWidth="1"/>
    <col min="6" max="6" width="24.140625" customWidth="1"/>
    <col min="7" max="7" width="21" style="31" customWidth="1"/>
    <col min="8" max="8" width="24.7109375" customWidth="1"/>
    <col min="9" max="9" width="22.28515625" style="8" customWidth="1"/>
    <col min="10" max="10" width="27" customWidth="1"/>
    <col min="11" max="11" width="19.7109375" customWidth="1"/>
    <col min="12" max="12" width="21.42578125" style="1" customWidth="1"/>
    <col min="14" max="14" width="18.7109375" bestFit="1" customWidth="1"/>
    <col min="17" max="17" width="34.85546875" customWidth="1"/>
    <col min="19" max="19" width="32.85546875" customWidth="1"/>
  </cols>
  <sheetData>
    <row r="1" spans="1:19" ht="20.25" customHeight="1" x14ac:dyDescent="0.25">
      <c r="A1" s="79" t="s">
        <v>24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9" ht="15.75" customHeight="1" thickBot="1" x14ac:dyDescent="0.25">
      <c r="A2" s="21"/>
      <c r="B2" s="22"/>
      <c r="C2" s="23"/>
      <c r="D2" s="24"/>
      <c r="E2" s="24"/>
      <c r="F2" s="24"/>
      <c r="G2" s="30"/>
      <c r="H2" s="24"/>
      <c r="I2" s="25"/>
      <c r="J2" s="26"/>
      <c r="K2" s="26"/>
      <c r="L2" s="27"/>
    </row>
    <row r="3" spans="1:19" s="1" customFormat="1" ht="32.65" customHeight="1" x14ac:dyDescent="0.2">
      <c r="A3" s="95" t="s">
        <v>1</v>
      </c>
      <c r="B3" s="82" t="s">
        <v>0</v>
      </c>
      <c r="C3" s="97" t="s">
        <v>14</v>
      </c>
      <c r="D3" s="84" t="s">
        <v>2</v>
      </c>
      <c r="E3" s="84" t="s">
        <v>3</v>
      </c>
      <c r="F3" s="84" t="s">
        <v>5</v>
      </c>
      <c r="G3" s="84" t="s">
        <v>20</v>
      </c>
      <c r="H3" s="84" t="s">
        <v>6</v>
      </c>
      <c r="I3" s="86" t="s">
        <v>9</v>
      </c>
      <c r="J3" s="84" t="s">
        <v>4</v>
      </c>
      <c r="K3" s="84" t="s">
        <v>8</v>
      </c>
      <c r="L3" s="89" t="s">
        <v>18</v>
      </c>
    </row>
    <row r="4" spans="1:19" s="1" customFormat="1" ht="18.600000000000001" customHeight="1" x14ac:dyDescent="0.2">
      <c r="A4" s="96"/>
      <c r="B4" s="83"/>
      <c r="C4" s="98"/>
      <c r="D4" s="85"/>
      <c r="E4" s="85"/>
      <c r="F4" s="92"/>
      <c r="G4" s="85"/>
      <c r="H4" s="94"/>
      <c r="I4" s="87"/>
      <c r="J4" s="85"/>
      <c r="K4" s="85"/>
      <c r="L4" s="90"/>
    </row>
    <row r="5" spans="1:19" s="1" customFormat="1" ht="17.25" customHeight="1" thickBot="1" x14ac:dyDescent="0.25">
      <c r="A5" s="39"/>
      <c r="B5" s="38"/>
      <c r="C5" s="99"/>
      <c r="D5" s="5" t="s">
        <v>11</v>
      </c>
      <c r="E5" s="5" t="s">
        <v>10</v>
      </c>
      <c r="F5" s="93"/>
      <c r="G5" s="93"/>
      <c r="H5" s="93"/>
      <c r="I5" s="88"/>
      <c r="J5" s="5" t="s">
        <v>12</v>
      </c>
      <c r="K5" s="5" t="s">
        <v>13</v>
      </c>
      <c r="L5" s="91"/>
    </row>
    <row r="6" spans="1:19" s="1" customFormat="1" ht="21.4" customHeight="1" thickTop="1" thickBot="1" x14ac:dyDescent="0.25">
      <c r="A6" s="10">
        <v>1</v>
      </c>
      <c r="B6" s="11">
        <v>2</v>
      </c>
      <c r="C6" s="16">
        <v>3</v>
      </c>
      <c r="D6" s="11">
        <v>4</v>
      </c>
      <c r="E6" s="11">
        <v>5</v>
      </c>
      <c r="F6" s="11">
        <v>6</v>
      </c>
      <c r="G6" s="29"/>
      <c r="H6" s="11">
        <v>7</v>
      </c>
      <c r="I6" s="11">
        <v>8</v>
      </c>
      <c r="J6" s="11">
        <v>9</v>
      </c>
      <c r="K6" s="12">
        <v>10</v>
      </c>
      <c r="L6" s="13">
        <v>11</v>
      </c>
    </row>
    <row r="7" spans="1:19" s="3" customFormat="1" ht="31.5" customHeight="1" x14ac:dyDescent="0.2">
      <c r="A7" s="102" t="s">
        <v>49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1:19" s="64" customFormat="1" ht="45.75" customHeight="1" x14ac:dyDescent="0.2">
      <c r="A8" s="40" t="s">
        <v>17</v>
      </c>
      <c r="B8" s="59" t="s">
        <v>41</v>
      </c>
      <c r="C8" s="60" t="s">
        <v>15</v>
      </c>
      <c r="D8" s="61">
        <v>38962000</v>
      </c>
      <c r="E8" s="61">
        <v>32200000</v>
      </c>
      <c r="F8" s="61">
        <v>32200000</v>
      </c>
      <c r="G8" s="62">
        <f>F8/E8</f>
        <v>1</v>
      </c>
      <c r="H8" s="61">
        <f t="shared" ref="H8:H9" si="0">E8-F8</f>
        <v>0</v>
      </c>
      <c r="I8" s="61">
        <f t="shared" ref="I8:I9" si="1">D8-F8-H8</f>
        <v>6762000</v>
      </c>
      <c r="J8" s="61">
        <f>H8+I8</f>
        <v>6762000</v>
      </c>
      <c r="K8" s="61">
        <v>0</v>
      </c>
      <c r="L8" s="63" t="s">
        <v>42</v>
      </c>
    </row>
    <row r="9" spans="1:19" s="64" customFormat="1" ht="45.75" customHeight="1" thickBot="1" x14ac:dyDescent="0.25">
      <c r="A9" s="40" t="s">
        <v>22</v>
      </c>
      <c r="B9" s="59" t="s">
        <v>43</v>
      </c>
      <c r="C9" s="60" t="s">
        <v>15</v>
      </c>
      <c r="D9" s="61">
        <v>9734183.8000000007</v>
      </c>
      <c r="E9" s="61">
        <v>8044780</v>
      </c>
      <c r="F9" s="61">
        <v>8044780</v>
      </c>
      <c r="G9" s="62">
        <f>F9/E9</f>
        <v>1</v>
      </c>
      <c r="H9" s="61">
        <f t="shared" si="0"/>
        <v>0</v>
      </c>
      <c r="I9" s="61">
        <f t="shared" si="1"/>
        <v>1689403.8000000007</v>
      </c>
      <c r="J9" s="61">
        <f>H9+I9</f>
        <v>1689403.8000000007</v>
      </c>
      <c r="K9" s="61">
        <v>0</v>
      </c>
      <c r="L9" s="63" t="s">
        <v>42</v>
      </c>
    </row>
    <row r="10" spans="1:19" s="1" customFormat="1" ht="27" customHeight="1" thickBot="1" x14ac:dyDescent="0.25">
      <c r="A10" s="109" t="s">
        <v>7</v>
      </c>
      <c r="B10" s="110"/>
      <c r="C10" s="110"/>
      <c r="D10" s="65">
        <f>SUM(D8:D9)</f>
        <v>48696183.799999997</v>
      </c>
      <c r="E10" s="65">
        <f t="shared" ref="E10:F10" si="2">SUM(E8:E9)</f>
        <v>40244780</v>
      </c>
      <c r="F10" s="65">
        <f t="shared" si="2"/>
        <v>40244780</v>
      </c>
      <c r="G10" s="66"/>
      <c r="H10" s="65">
        <f t="shared" ref="H10:K10" si="3">SUM(H8:H9)</f>
        <v>0</v>
      </c>
      <c r="I10" s="65">
        <f t="shared" si="3"/>
        <v>8451403.8000000007</v>
      </c>
      <c r="J10" s="65">
        <f t="shared" si="3"/>
        <v>8451403.8000000007</v>
      </c>
      <c r="K10" s="65">
        <f t="shared" si="3"/>
        <v>0</v>
      </c>
      <c r="L10" s="67"/>
      <c r="S10" s="68"/>
    </row>
    <row r="11" spans="1:19" s="36" customFormat="1" ht="42" customHeight="1" thickBot="1" x14ac:dyDescent="0.25">
      <c r="A11" s="48"/>
      <c r="B11" s="49"/>
      <c r="C11" s="49"/>
      <c r="D11" s="50"/>
      <c r="E11" s="50"/>
      <c r="F11" s="50"/>
      <c r="G11" s="51"/>
      <c r="H11" s="50"/>
      <c r="I11" s="50"/>
      <c r="J11" s="50"/>
      <c r="K11" s="50"/>
      <c r="L11" s="52"/>
      <c r="S11" s="37"/>
    </row>
    <row r="12" spans="1:19" s="3" customFormat="1" ht="31.5" customHeight="1" x14ac:dyDescent="0.2">
      <c r="A12" s="102" t="s">
        <v>44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4"/>
    </row>
    <row r="13" spans="1:19" s="3" customFormat="1" ht="45.75" customHeight="1" thickBot="1" x14ac:dyDescent="0.25">
      <c r="A13" s="40" t="s">
        <v>21</v>
      </c>
      <c r="B13" s="74" t="s">
        <v>45</v>
      </c>
      <c r="C13" s="41" t="s">
        <v>15</v>
      </c>
      <c r="D13" s="42">
        <v>218720000</v>
      </c>
      <c r="E13" s="42">
        <v>80000000</v>
      </c>
      <c r="F13" s="42">
        <v>80000000</v>
      </c>
      <c r="G13" s="43">
        <f>F13/E13</f>
        <v>1</v>
      </c>
      <c r="H13" s="42">
        <f>E13-F13</f>
        <v>0</v>
      </c>
      <c r="I13" s="42">
        <f>D13-F13</f>
        <v>138720000</v>
      </c>
      <c r="J13" s="42">
        <f>H13+I13</f>
        <v>138720000</v>
      </c>
      <c r="K13" s="42">
        <v>0</v>
      </c>
      <c r="L13" s="75" t="s">
        <v>46</v>
      </c>
    </row>
    <row r="14" spans="1:19" s="36" customFormat="1" ht="27" customHeight="1" thickBot="1" x14ac:dyDescent="0.25">
      <c r="A14" s="100" t="s">
        <v>7</v>
      </c>
      <c r="B14" s="101"/>
      <c r="C14" s="101"/>
      <c r="D14" s="45">
        <f>SUM(D13:D13)</f>
        <v>218720000</v>
      </c>
      <c r="E14" s="45">
        <f>SUM(E13:E13)</f>
        <v>80000000</v>
      </c>
      <c r="F14" s="45">
        <f>SUM(F13:F13)</f>
        <v>80000000</v>
      </c>
      <c r="G14" s="46"/>
      <c r="H14" s="45">
        <f>SUM(H13:H13)</f>
        <v>0</v>
      </c>
      <c r="I14" s="45">
        <f>SUM(I13:I13)</f>
        <v>138720000</v>
      </c>
      <c r="J14" s="45">
        <f>SUM(J13:J13)</f>
        <v>138720000</v>
      </c>
      <c r="K14" s="45">
        <f>SUM(K13:K13)</f>
        <v>0</v>
      </c>
      <c r="L14" s="47"/>
      <c r="S14" s="37"/>
    </row>
    <row r="15" spans="1:19" s="36" customFormat="1" ht="42" customHeight="1" thickBot="1" x14ac:dyDescent="0.25">
      <c r="A15" s="69"/>
      <c r="B15" s="70"/>
      <c r="C15" s="70"/>
      <c r="D15" s="71"/>
      <c r="E15" s="71"/>
      <c r="F15" s="71"/>
      <c r="G15" s="72"/>
      <c r="H15" s="71"/>
      <c r="I15" s="71"/>
      <c r="J15" s="71"/>
      <c r="K15" s="71"/>
      <c r="L15" s="73"/>
      <c r="S15" s="37"/>
    </row>
    <row r="16" spans="1:19" s="3" customFormat="1" ht="45.75" customHeight="1" x14ac:dyDescent="0.2">
      <c r="A16" s="102" t="s">
        <v>38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4"/>
    </row>
    <row r="17" spans="1:111" s="3" customFormat="1" ht="45.75" customHeight="1" thickBot="1" x14ac:dyDescent="0.25">
      <c r="A17" s="40" t="s">
        <v>23</v>
      </c>
      <c r="B17" s="74" t="s">
        <v>30</v>
      </c>
      <c r="C17" s="41" t="s">
        <v>26</v>
      </c>
      <c r="D17" s="42">
        <v>937500</v>
      </c>
      <c r="E17" s="42">
        <v>937500</v>
      </c>
      <c r="F17" s="42">
        <v>843750</v>
      </c>
      <c r="G17" s="43">
        <f>F17/E17</f>
        <v>0.9</v>
      </c>
      <c r="H17" s="42">
        <f t="shared" ref="H17" si="4">E17-F17</f>
        <v>93750</v>
      </c>
      <c r="I17" s="42">
        <f t="shared" ref="I17" si="5">D17-F17-H17</f>
        <v>0</v>
      </c>
      <c r="J17" s="42">
        <f>H17+I17</f>
        <v>93750</v>
      </c>
      <c r="K17" s="42">
        <v>0</v>
      </c>
      <c r="L17" s="44" t="s">
        <v>31</v>
      </c>
    </row>
    <row r="18" spans="1:111" s="36" customFormat="1" ht="27" customHeight="1" thickBot="1" x14ac:dyDescent="0.25">
      <c r="A18" s="100" t="s">
        <v>7</v>
      </c>
      <c r="B18" s="101"/>
      <c r="C18" s="101"/>
      <c r="D18" s="45">
        <f>SUM(D17:D17)</f>
        <v>937500</v>
      </c>
      <c r="E18" s="45">
        <f>SUM(E17:E17)</f>
        <v>937500</v>
      </c>
      <c r="F18" s="45">
        <f>SUM(F17:F17)</f>
        <v>843750</v>
      </c>
      <c r="G18" s="46"/>
      <c r="H18" s="45">
        <f>SUM(H17:H17)</f>
        <v>93750</v>
      </c>
      <c r="I18" s="45">
        <f>SUM(I17:I17)</f>
        <v>0</v>
      </c>
      <c r="J18" s="45">
        <f>SUM(J17:J17)</f>
        <v>93750</v>
      </c>
      <c r="K18" s="45">
        <f>SUM(K17:K17)</f>
        <v>0</v>
      </c>
      <c r="L18" s="47"/>
      <c r="S18" s="37"/>
    </row>
    <row r="19" spans="1:111" s="36" customFormat="1" ht="42" customHeight="1" thickBot="1" x14ac:dyDescent="0.25">
      <c r="A19" s="48"/>
      <c r="B19" s="49"/>
      <c r="C19" s="49"/>
      <c r="D19" s="50"/>
      <c r="E19" s="50"/>
      <c r="F19" s="50"/>
      <c r="G19" s="51"/>
      <c r="H19" s="50"/>
      <c r="I19" s="50"/>
      <c r="J19" s="50"/>
      <c r="K19" s="50"/>
      <c r="L19" s="52"/>
      <c r="S19" s="37"/>
    </row>
    <row r="20" spans="1:111" s="3" customFormat="1" ht="45.75" customHeight="1" x14ac:dyDescent="0.2">
      <c r="A20" s="102" t="s">
        <v>39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4"/>
    </row>
    <row r="21" spans="1:111" s="3" customFormat="1" ht="45.75" customHeight="1" thickBot="1" x14ac:dyDescent="0.25">
      <c r="A21" s="40" t="s">
        <v>25</v>
      </c>
      <c r="B21" s="74" t="s">
        <v>29</v>
      </c>
      <c r="C21" s="41" t="s">
        <v>26</v>
      </c>
      <c r="D21" s="42">
        <v>13000000</v>
      </c>
      <c r="E21" s="42">
        <v>13000000</v>
      </c>
      <c r="F21" s="42">
        <v>7150000</v>
      </c>
      <c r="G21" s="43">
        <f>F21/E21</f>
        <v>0.55000000000000004</v>
      </c>
      <c r="H21" s="42">
        <v>3000000</v>
      </c>
      <c r="I21" s="42">
        <v>0</v>
      </c>
      <c r="J21" s="42">
        <v>3000000</v>
      </c>
      <c r="K21" s="42">
        <v>2850000</v>
      </c>
      <c r="L21" s="58" t="s">
        <v>28</v>
      </c>
    </row>
    <row r="22" spans="1:111" s="36" customFormat="1" ht="27" customHeight="1" thickBot="1" x14ac:dyDescent="0.25">
      <c r="A22" s="100" t="s">
        <v>7</v>
      </c>
      <c r="B22" s="101"/>
      <c r="C22" s="101"/>
      <c r="D22" s="45">
        <f>SUM(D21:D21)</f>
        <v>13000000</v>
      </c>
      <c r="E22" s="45">
        <f>SUM(E21:E21)</f>
        <v>13000000</v>
      </c>
      <c r="F22" s="45">
        <f>SUM(F21:F21)</f>
        <v>7150000</v>
      </c>
      <c r="G22" s="46"/>
      <c r="H22" s="45">
        <f>SUM(H21:H21)</f>
        <v>3000000</v>
      </c>
      <c r="I22" s="45">
        <f>SUM(I21:I21)</f>
        <v>0</v>
      </c>
      <c r="J22" s="45">
        <f>SUM(J21:J21)</f>
        <v>3000000</v>
      </c>
      <c r="K22" s="45">
        <f>SUM(K21:K21)</f>
        <v>2850000</v>
      </c>
      <c r="L22" s="47"/>
      <c r="S22" s="37"/>
    </row>
    <row r="23" spans="1:111" s="36" customFormat="1" ht="42" customHeight="1" thickBot="1" x14ac:dyDescent="0.25">
      <c r="A23" s="48"/>
      <c r="B23" s="49"/>
      <c r="C23" s="49"/>
      <c r="D23" s="50"/>
      <c r="E23" s="50"/>
      <c r="F23" s="50"/>
      <c r="G23" s="51"/>
      <c r="H23" s="50"/>
      <c r="I23" s="50"/>
      <c r="J23" s="50"/>
      <c r="K23" s="50"/>
      <c r="L23" s="52"/>
    </row>
    <row r="24" spans="1:111" s="3" customFormat="1" ht="31.5" customHeight="1" x14ac:dyDescent="0.2">
      <c r="A24" s="102" t="s">
        <v>40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4"/>
    </row>
    <row r="25" spans="1:111" s="3" customFormat="1" ht="45.75" customHeight="1" x14ac:dyDescent="0.2">
      <c r="A25" s="40" t="s">
        <v>27</v>
      </c>
      <c r="B25" s="74" t="s">
        <v>34</v>
      </c>
      <c r="C25" s="41" t="s">
        <v>26</v>
      </c>
      <c r="D25" s="42">
        <v>1904000</v>
      </c>
      <c r="E25" s="42">
        <v>1904000</v>
      </c>
      <c r="F25" s="42">
        <v>1428000</v>
      </c>
      <c r="G25" s="43">
        <f>F25/E25</f>
        <v>0.75</v>
      </c>
      <c r="H25" s="42">
        <f>E25-F25</f>
        <v>476000</v>
      </c>
      <c r="I25" s="42">
        <v>0</v>
      </c>
      <c r="J25" s="42">
        <f>H25+I25</f>
        <v>476000</v>
      </c>
      <c r="K25" s="42">
        <v>0</v>
      </c>
      <c r="L25" s="58" t="s">
        <v>32</v>
      </c>
    </row>
    <row r="26" spans="1:111" s="3" customFormat="1" ht="45.75" customHeight="1" x14ac:dyDescent="0.2">
      <c r="A26" s="76" t="s">
        <v>33</v>
      </c>
      <c r="B26" s="74" t="s">
        <v>35</v>
      </c>
      <c r="C26" s="41" t="s">
        <v>26</v>
      </c>
      <c r="D26" s="42">
        <v>1904000</v>
      </c>
      <c r="E26" s="42">
        <v>1904000</v>
      </c>
      <c r="F26" s="42">
        <v>1428000</v>
      </c>
      <c r="G26" s="43">
        <f>F26/E26</f>
        <v>0.75</v>
      </c>
      <c r="H26" s="42">
        <f>E26-F26</f>
        <v>476000</v>
      </c>
      <c r="I26" s="42">
        <v>0</v>
      </c>
      <c r="J26" s="42">
        <f>H26+I26</f>
        <v>476000</v>
      </c>
      <c r="K26" s="42">
        <v>0</v>
      </c>
      <c r="L26" s="58" t="s">
        <v>32</v>
      </c>
    </row>
    <row r="27" spans="1:111" s="3" customFormat="1" ht="45.75" customHeight="1" x14ac:dyDescent="0.2">
      <c r="A27" s="76" t="s">
        <v>47</v>
      </c>
      <c r="B27" s="74" t="s">
        <v>36</v>
      </c>
      <c r="C27" s="41" t="s">
        <v>26</v>
      </c>
      <c r="D27" s="42">
        <v>1904000</v>
      </c>
      <c r="E27" s="42">
        <v>1904000</v>
      </c>
      <c r="F27" s="42">
        <v>1428000</v>
      </c>
      <c r="G27" s="43">
        <f>F27/E27</f>
        <v>0.75</v>
      </c>
      <c r="H27" s="42">
        <f>E27-F27</f>
        <v>476000</v>
      </c>
      <c r="I27" s="42">
        <v>0</v>
      </c>
      <c r="J27" s="42">
        <f>H27+I27</f>
        <v>476000</v>
      </c>
      <c r="K27" s="42">
        <v>0</v>
      </c>
      <c r="L27" s="58" t="s">
        <v>32</v>
      </c>
    </row>
    <row r="28" spans="1:111" s="3" customFormat="1" ht="45.75" customHeight="1" thickBot="1" x14ac:dyDescent="0.25">
      <c r="A28" s="77" t="s">
        <v>48</v>
      </c>
      <c r="B28" s="78" t="s">
        <v>37</v>
      </c>
      <c r="C28" s="41" t="s">
        <v>26</v>
      </c>
      <c r="D28" s="42">
        <v>1904000</v>
      </c>
      <c r="E28" s="42">
        <v>1904000</v>
      </c>
      <c r="F28" s="42">
        <v>1428000</v>
      </c>
      <c r="G28" s="43">
        <f>F28/E28</f>
        <v>0.75</v>
      </c>
      <c r="H28" s="42">
        <f>E28-F28</f>
        <v>476000</v>
      </c>
      <c r="I28" s="42">
        <v>0</v>
      </c>
      <c r="J28" s="42">
        <f>H28+I28</f>
        <v>476000</v>
      </c>
      <c r="K28" s="42">
        <v>0</v>
      </c>
      <c r="L28" s="58" t="s">
        <v>32</v>
      </c>
    </row>
    <row r="29" spans="1:111" s="36" customFormat="1" ht="27" customHeight="1" thickBot="1" x14ac:dyDescent="0.25">
      <c r="A29" s="100" t="s">
        <v>7</v>
      </c>
      <c r="B29" s="101"/>
      <c r="C29" s="101"/>
      <c r="D29" s="45">
        <f>SUM(D25:D28)</f>
        <v>7616000</v>
      </c>
      <c r="E29" s="45">
        <f t="shared" ref="E29:F29" si="6">SUM(E25:E28)</f>
        <v>7616000</v>
      </c>
      <c r="F29" s="45">
        <f t="shared" si="6"/>
        <v>5712000</v>
      </c>
      <c r="G29" s="46"/>
      <c r="H29" s="45">
        <f>SUM(H25:H28)</f>
        <v>1904000</v>
      </c>
      <c r="I29" s="45">
        <f t="shared" ref="I29:K29" si="7">SUM(I25:I28)</f>
        <v>0</v>
      </c>
      <c r="J29" s="45">
        <f t="shared" si="7"/>
        <v>1904000</v>
      </c>
      <c r="K29" s="45">
        <f t="shared" si="7"/>
        <v>0</v>
      </c>
      <c r="L29" s="47"/>
      <c r="S29" s="37"/>
    </row>
    <row r="30" spans="1:111" s="36" customFormat="1" ht="45" customHeight="1" thickBot="1" x14ac:dyDescent="0.25">
      <c r="A30" s="53"/>
      <c r="B30" s="54"/>
      <c r="C30" s="54"/>
      <c r="D30" s="55"/>
      <c r="E30" s="55"/>
      <c r="F30" s="55"/>
      <c r="G30" s="56"/>
      <c r="H30" s="55"/>
      <c r="I30" s="55"/>
      <c r="J30" s="55"/>
      <c r="K30" s="55"/>
      <c r="L30" s="57"/>
      <c r="S30" s="37"/>
    </row>
    <row r="31" spans="1:111" s="4" customFormat="1" ht="34.5" customHeight="1" thickBot="1" x14ac:dyDescent="0.25">
      <c r="A31" s="106" t="s">
        <v>16</v>
      </c>
      <c r="B31" s="107"/>
      <c r="C31" s="108"/>
      <c r="D31" s="34">
        <f>D10+D14+D18+D22+D29</f>
        <v>288969683.80000001</v>
      </c>
      <c r="E31" s="34">
        <f t="shared" ref="E31:F31" si="8">E10+E14+E18+E22+E29</f>
        <v>141798280</v>
      </c>
      <c r="F31" s="34">
        <f t="shared" si="8"/>
        <v>133950530</v>
      </c>
      <c r="G31" s="34"/>
      <c r="H31" s="34">
        <f>H10+H14+H18+H22+H29</f>
        <v>4997750</v>
      </c>
      <c r="I31" s="34">
        <f t="shared" ref="I31:K31" si="9">I10+I14+I18+I22+I29</f>
        <v>147171403.80000001</v>
      </c>
      <c r="J31" s="34">
        <f t="shared" si="9"/>
        <v>152169153.80000001</v>
      </c>
      <c r="K31" s="34">
        <f t="shared" si="9"/>
        <v>2850000</v>
      </c>
      <c r="L31" s="35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</row>
    <row r="32" spans="1:111" ht="18" customHeight="1" x14ac:dyDescent="0.3">
      <c r="A32" s="105" t="s">
        <v>19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Q32" s="28"/>
    </row>
    <row r="33" spans="2:12" x14ac:dyDescent="0.2">
      <c r="B33" s="6"/>
      <c r="C33" s="14"/>
    </row>
    <row r="34" spans="2:12" x14ac:dyDescent="0.2">
      <c r="B34" s="6"/>
      <c r="C34" s="14"/>
      <c r="H34" s="19"/>
    </row>
    <row r="36" spans="2:12" x14ac:dyDescent="0.2">
      <c r="F36" s="19"/>
      <c r="G36" s="32"/>
    </row>
    <row r="37" spans="2:12" x14ac:dyDescent="0.2">
      <c r="H37" s="19"/>
    </row>
    <row r="38" spans="2:12" x14ac:dyDescent="0.2">
      <c r="H38" s="19"/>
    </row>
    <row r="40" spans="2:12" ht="16.5" thickTop="1" thickBot="1" x14ac:dyDescent="0.25">
      <c r="I40" s="20"/>
    </row>
    <row r="41" spans="2:12" ht="15" x14ac:dyDescent="0.2">
      <c r="I41" s="20"/>
    </row>
    <row r="42" spans="2:12" x14ac:dyDescent="0.2">
      <c r="B42" s="18"/>
      <c r="C42" s="17"/>
    </row>
    <row r="43" spans="2:12" x14ac:dyDescent="0.2">
      <c r="L43" s="33"/>
    </row>
    <row r="45" spans="2:12" x14ac:dyDescent="0.2">
      <c r="H45" s="9"/>
    </row>
  </sheetData>
  <mergeCells count="25">
    <mergeCell ref="A10:C10"/>
    <mergeCell ref="A12:L12"/>
    <mergeCell ref="A14:C14"/>
    <mergeCell ref="A7:L7"/>
    <mergeCell ref="A16:L16"/>
    <mergeCell ref="A18:C18"/>
    <mergeCell ref="A24:L24"/>
    <mergeCell ref="A29:C29"/>
    <mergeCell ref="A32:L32"/>
    <mergeCell ref="A31:C31"/>
    <mergeCell ref="A20:L20"/>
    <mergeCell ref="A22:C22"/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  <mergeCell ref="G3:G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17. 6. 2024
32. Projekty spolufinancované z evropských fondů a národních fondů ke schválení financování
Usnesení_příloha č. 01 – Podané žádosti o dotaci &amp;R&amp;"Arial,Kurzíva"Strana &amp;P (celkem 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Totová Nikola</cp:lastModifiedBy>
  <cp:lastPrinted>2024-03-28T10:21:26Z</cp:lastPrinted>
  <dcterms:created xsi:type="dcterms:W3CDTF">2010-05-05T13:52:59Z</dcterms:created>
  <dcterms:modified xsi:type="dcterms:W3CDTF">2024-05-27T11:06:30Z</dcterms:modified>
</cp:coreProperties>
</file>