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cala7535\AppData\Local\Temp\IntraDoc\200206075242000000\Prilohy\"/>
    </mc:Choice>
  </mc:AlternateContent>
  <bookViews>
    <workbookView xWindow="480" yWindow="192" windowWidth="18192" windowHeight="11700" firstSheet="1" activeTab="1"/>
  </bookViews>
  <sheets>
    <sheet name="List1" sheetId="1" state="hidden" r:id="rId1"/>
    <sheet name="Příloha č. 1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Titles" localSheetId="1">'Příloha č. 1'!$1:$3</definedName>
    <definedName name="_xlnm.Print_Area" localSheetId="1">'Příloha č. 1'!$A$1:$M$35</definedName>
  </definedNames>
  <calcPr calcId="162913"/>
</workbook>
</file>

<file path=xl/calcChain.xml><?xml version="1.0" encoding="utf-8"?>
<calcChain xmlns="http://schemas.openxmlformats.org/spreadsheetml/2006/main">
  <c r="W19" i="1" l="1"/>
  <c r="W18" i="1"/>
  <c r="W17" i="1"/>
  <c r="W16" i="1"/>
  <c r="W15" i="1"/>
  <c r="W14" i="1"/>
  <c r="W13" i="1"/>
  <c r="W12" i="1"/>
  <c r="W11" i="1"/>
  <c r="B4" i="2" l="1"/>
  <c r="A6" i="2"/>
  <c r="B7" i="2" s="1"/>
  <c r="G7" i="2" s="1"/>
  <c r="A9" i="2"/>
  <c r="B10" i="2"/>
  <c r="A12" i="2"/>
  <c r="B13" i="2" s="1"/>
  <c r="G13" i="2" s="1"/>
  <c r="A15" i="2"/>
  <c r="B16" i="2" s="1"/>
  <c r="D17" i="2" s="1"/>
  <c r="A18" i="2"/>
  <c r="B19" i="2"/>
  <c r="C21" i="2" s="1"/>
  <c r="A21" i="2"/>
  <c r="B22" i="2" s="1"/>
  <c r="D23" i="2" s="1"/>
  <c r="A24" i="2"/>
  <c r="B25" i="2" s="1"/>
  <c r="A27" i="2"/>
  <c r="B28" i="2" s="1"/>
  <c r="A30" i="2"/>
  <c r="B31" i="2" s="1"/>
  <c r="C31" i="2" s="1"/>
  <c r="A33" i="2"/>
  <c r="B34" i="2"/>
  <c r="I34" i="2" s="1"/>
  <c r="C18" i="2" l="1"/>
  <c r="F7" i="2"/>
  <c r="E31" i="2"/>
  <c r="F31" i="2"/>
  <c r="L28" i="2"/>
  <c r="C28" i="2"/>
  <c r="K25" i="2"/>
  <c r="I25" i="2"/>
  <c r="D8" i="2"/>
  <c r="G31" i="2"/>
  <c r="F6" i="2"/>
  <c r="M34" i="2"/>
  <c r="K34" i="2"/>
  <c r="H34" i="2"/>
  <c r="F34" i="2"/>
  <c r="D35" i="2"/>
  <c r="C34" i="2"/>
  <c r="L34" i="2"/>
  <c r="G34" i="2"/>
  <c r="C35" i="2"/>
  <c r="D34" i="2"/>
  <c r="G19" i="2"/>
  <c r="E19" i="2"/>
  <c r="F19" i="2"/>
  <c r="I19" i="2"/>
  <c r="K19" i="2"/>
  <c r="D20" i="2"/>
  <c r="C20" i="2"/>
  <c r="F21" i="2"/>
  <c r="I10" i="2"/>
  <c r="G10" i="2"/>
  <c r="H10" i="2"/>
  <c r="C11" i="2"/>
  <c r="K10" i="2"/>
  <c r="F10" i="2"/>
  <c r="L10" i="2"/>
  <c r="C12" i="2"/>
  <c r="C10" i="2"/>
  <c r="D10" i="2"/>
  <c r="F12" i="2"/>
  <c r="E34" i="2"/>
  <c r="C19" i="2"/>
  <c r="D11" i="2"/>
  <c r="E10" i="2"/>
  <c r="D22" i="2"/>
  <c r="D5" i="2"/>
  <c r="J25" i="2"/>
  <c r="L25" i="2"/>
  <c r="D27" i="2"/>
  <c r="C26" i="2"/>
  <c r="D25" i="2"/>
  <c r="F25" i="2"/>
  <c r="H25" i="2"/>
  <c r="E25" i="2"/>
  <c r="G25" i="2"/>
  <c r="C27" i="2"/>
  <c r="F27" i="2"/>
  <c r="C25" i="2"/>
  <c r="D26" i="2"/>
  <c r="D24" i="2"/>
  <c r="J22" i="2"/>
  <c r="E22" i="2"/>
  <c r="C22" i="2"/>
  <c r="F24" i="2"/>
  <c r="H22" i="2"/>
  <c r="F22" i="2"/>
  <c r="I22" i="2"/>
  <c r="G22" i="2"/>
  <c r="H13" i="2"/>
  <c r="C14" i="2"/>
  <c r="J13" i="2"/>
  <c r="L13" i="2"/>
  <c r="D13" i="2"/>
  <c r="D15" i="2"/>
  <c r="K13" i="2"/>
  <c r="I13" i="2"/>
  <c r="D14" i="2"/>
  <c r="L22" i="2"/>
  <c r="C23" i="2"/>
  <c r="K22" i="2"/>
  <c r="E4" i="2"/>
  <c r="J4" i="2"/>
  <c r="D6" i="2"/>
  <c r="C5" i="2"/>
  <c r="F4" i="2"/>
  <c r="L4" i="2"/>
  <c r="D4" i="2"/>
  <c r="H4" i="2"/>
  <c r="K4" i="2"/>
  <c r="G4" i="2"/>
  <c r="I4" i="2"/>
  <c r="C13" i="2"/>
  <c r="C6" i="2"/>
  <c r="E13" i="2"/>
  <c r="F30" i="2"/>
  <c r="E28" i="2"/>
  <c r="C24" i="2"/>
  <c r="D28" i="2"/>
  <c r="F28" i="2"/>
  <c r="C29" i="2"/>
  <c r="D30" i="2"/>
  <c r="K28" i="2"/>
  <c r="H28" i="2"/>
  <c r="C30" i="2"/>
  <c r="D29" i="2"/>
  <c r="C15" i="2"/>
  <c r="I28" i="2"/>
  <c r="C4" i="2"/>
  <c r="F15" i="2"/>
  <c r="G28" i="2"/>
  <c r="D12" i="2"/>
  <c r="J10" i="2"/>
  <c r="J34" i="2"/>
  <c r="D19" i="2"/>
  <c r="D21" i="2"/>
  <c r="L19" i="2"/>
  <c r="H19" i="2"/>
  <c r="J19" i="2"/>
  <c r="F13" i="2"/>
  <c r="J28" i="2"/>
  <c r="D18" i="2"/>
  <c r="D16" i="2"/>
  <c r="C17" i="2"/>
  <c r="C8" i="2"/>
  <c r="C32" i="2"/>
  <c r="L16" i="2"/>
  <c r="D9" i="2"/>
  <c r="D7" i="2"/>
  <c r="D31" i="2"/>
  <c r="J31" i="2"/>
  <c r="K16" i="2"/>
  <c r="I7" i="2"/>
  <c r="C33" i="2"/>
  <c r="F33" i="2"/>
  <c r="G16" i="2"/>
  <c r="I16" i="2"/>
  <c r="E7" i="2"/>
  <c r="D32" i="2"/>
  <c r="J16" i="2"/>
  <c r="F16" i="2"/>
  <c r="H7" i="2"/>
  <c r="J7" i="2"/>
  <c r="L7" i="2"/>
  <c r="H16" i="2"/>
  <c r="K7" i="2"/>
  <c r="F18" i="2"/>
  <c r="C16" i="2"/>
  <c r="E16" i="2"/>
  <c r="C9" i="2"/>
  <c r="F9" i="2"/>
  <c r="C7" i="2"/>
  <c r="I31" i="2"/>
  <c r="K31" i="2"/>
  <c r="D33" i="2"/>
  <c r="H31" i="2"/>
</calcChain>
</file>

<file path=xl/sharedStrings.xml><?xml version="1.0" encoding="utf-8"?>
<sst xmlns="http://schemas.openxmlformats.org/spreadsheetml/2006/main" count="198" uniqueCount="119">
  <si>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</si>
  <si>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</si>
  <si>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</si>
  <si>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</si>
  <si>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</si>
  <si>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</si>
  <si>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</si>
  <si>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</si>
  <si>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</si>
  <si>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</si>
  <si>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</si>
  <si>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</si>
  <si>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</si>
  <si>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</si>
  <si>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</si>
  <si>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</si>
  <si>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</si>
  <si>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</si>
  <si>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</si>
  <si>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</si>
  <si>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</si>
  <si>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</si>
  <si>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</si>
  <si>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</si>
  <si>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</si>
  <si>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</si>
  <si>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</si>
  <si>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</si>
  <si>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</si>
  <si>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</si>
  <si>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Celkové předpokládané výdaje realizované akce/projektu</t>
  </si>
  <si>
    <t>Termín akce/ realizace projektu
OD - DO</t>
  </si>
  <si>
    <t>Popis akce/projektu</t>
  </si>
  <si>
    <t>1</t>
  </si>
  <si>
    <t>SH ČMS - Okresní sdružení hasičů Olomouc</t>
  </si>
  <si>
    <t>Schweitzerova 524/91</t>
  </si>
  <si>
    <t>Olomouc</t>
  </si>
  <si>
    <t>77900</t>
  </si>
  <si>
    <t>Pobočný spolek</t>
  </si>
  <si>
    <t>65890132</t>
  </si>
  <si>
    <t>Činnost spojená s organizací kulturních a sportovních akcí, včetně zabezpečení chodu kanceláře</t>
  </si>
  <si>
    <t>ceny, diplomy, medaile, propagaci, kancelářské potřeby a pomůcky, materiálně-technické vybavení a zabezpečení, občerstvení, pronájmy, ubytování, sportovní vybavení, mzdy a potřebné odvody a další výdaje spojené se zajištěním činnosti spolku a akcí</t>
  </si>
  <si>
    <t>1/2020</t>
  </si>
  <si>
    <t>12/2020</t>
  </si>
  <si>
    <t>20.01.2021</t>
  </si>
  <si>
    <t>3</t>
  </si>
  <si>
    <t>Moravská hasičská jednota - okres Přerov</t>
  </si>
  <si>
    <t>Šířava 2180/25</t>
  </si>
  <si>
    <t>Přerov</t>
  </si>
  <si>
    <t>75002</t>
  </si>
  <si>
    <t>64989330</t>
  </si>
  <si>
    <t>201103831/0300</t>
  </si>
  <si>
    <t>podpora činnosti Moravské hasičské jednoty - okresu Přerov v roce 2020, která je spojena s organizací kulturních a sportovních akcí, včetně zabezpečení chodu kanceláře</t>
  </si>
  <si>
    <t>4</t>
  </si>
  <si>
    <t>SH ČMS - Krajské sdružení hasičů Olomouckého kraje</t>
  </si>
  <si>
    <t>71164952</t>
  </si>
  <si>
    <t>podpora činnosti SH ČMS - Krajského sdružení hasičů Olomouckého kraje v roce 2020, která je spojená s organizací kulturních a sportovních akcí, včetně zabezpečení chodu kanceláře</t>
  </si>
  <si>
    <t>5</t>
  </si>
  <si>
    <t>Sportovní klub při Hasičském záchranném sboru Olomouckého kraje, z. s.</t>
  </si>
  <si>
    <t>Schweitzerova 91</t>
  </si>
  <si>
    <t>Spolek</t>
  </si>
  <si>
    <t>26536706</t>
  </si>
  <si>
    <t>193767741/0300</t>
  </si>
  <si>
    <t>poháry, medaile, věcné ceny, pitný režim a poskytnutí stravy při soutěži, pronájem sportovišť a na zabezpečení ubytování na soustředění reprezentace SK při HZS Olk, z.s.</t>
  </si>
  <si>
    <t>6</t>
  </si>
  <si>
    <t>SH ČMS - Okresní sdružení hasičů Přerov</t>
  </si>
  <si>
    <t>Mánesova 1347</t>
  </si>
  <si>
    <t>Lipník nad Bečvou</t>
  </si>
  <si>
    <t>75131</t>
  </si>
  <si>
    <t>64601641</t>
  </si>
  <si>
    <t>7</t>
  </si>
  <si>
    <t>SH ČMS - Okresní sdružení hasičů Prostějov</t>
  </si>
  <si>
    <t>Wolkerova 1554/6</t>
  </si>
  <si>
    <t>Prostějov</t>
  </si>
  <si>
    <t>79601</t>
  </si>
  <si>
    <t>62859781</t>
  </si>
  <si>
    <t>výdaje spojené s úhradou mezd včetně zajištění chodu kanceláře, výdaje spojené s pořádáním kulturních a sportovních akcí, dále na výdaje činnosti spolku v souladu s pravidly DT 2</t>
  </si>
  <si>
    <t>8</t>
  </si>
  <si>
    <t>SH ČMS - Okresní sdružení hasičů Šumperk</t>
  </si>
  <si>
    <t>Nemocniční 3299/7</t>
  </si>
  <si>
    <t>Šumperk</t>
  </si>
  <si>
    <t>78701</t>
  </si>
  <si>
    <t>62353284</t>
  </si>
  <si>
    <t>podpora činnosti SH ČMS - Okresní sdružení hasičů Šumperk v roce 2020, která je spojená s organizací kulturních a sportovních akcí, včetně zabezpečení chodu kanceláře</t>
  </si>
  <si>
    <t>ceny, diplomy,medaile, propagace, kancelářské potřeby a pomůcky, materiálně-technické vybavení a zabezpečení, občerstvení, pronájmy, ubytování, sportovní vybavení, mzdy a potřebné odvody a další výdaje spojené se zajištěním činnosti spolku a akcí</t>
  </si>
  <si>
    <t>9</t>
  </si>
  <si>
    <t>Česká asociace hasičských důstojníků, z.s.</t>
  </si>
  <si>
    <t>Výškovická 2995/40</t>
  </si>
  <si>
    <t>Ostrava</t>
  </si>
  <si>
    <t>70030</t>
  </si>
  <si>
    <t>Ostrava - město</t>
  </si>
  <si>
    <t>65469062</t>
  </si>
  <si>
    <t>112016955/0300</t>
  </si>
  <si>
    <t>17. ročník soutěže pro dobrovolné hasiče Rallye Hamry 2020</t>
  </si>
  <si>
    <t>materiál pro maskování figurantů a imitační materiál, poháry a ceny pro soutěžící, označení soutěžících a pořadatelů, pitný režim, strava soutěžících a pořadatelů, kancelářské potřeby</t>
  </si>
  <si>
    <t>5/2020</t>
  </si>
  <si>
    <t>31.07.2020</t>
  </si>
  <si>
    <t>10</t>
  </si>
  <si>
    <t>SH ČMS - Okresní sdružení hasičů Jeseník</t>
  </si>
  <si>
    <t>U Bělidla 1258/1</t>
  </si>
  <si>
    <t>Jeseník</t>
  </si>
  <si>
    <t>79001</t>
  </si>
  <si>
    <t>64095525</t>
  </si>
  <si>
    <t>výdaje spojené s úhradou mezd včetně zajištění chodu kanceláře, výdaje spojené s pořádáním kulturních a sportovních akcí, dále na výdaje na činnost pobočného spolku hasičův souladu s Pravidly DT 2</t>
  </si>
  <si>
    <t>dne:</t>
  </si>
  <si>
    <t>14_01_2 Dotace na činnost spolků hasičů a pobočných spolků hasičů Olomouckého kraje 2020</t>
  </si>
  <si>
    <t>krajský dotační titul</t>
  </si>
  <si>
    <t>IČO</t>
  </si>
  <si>
    <t>celkem</t>
  </si>
  <si>
    <t>Název projektu</t>
  </si>
  <si>
    <t>Popis projektu</t>
  </si>
  <si>
    <t>Účel použití dotace na projekt/konkrétní účel</t>
  </si>
  <si>
    <t>dotace na mzdy a na činnost spojenou s organizací sportovních a kulturních akcí</t>
  </si>
  <si>
    <t>dotace na pořádání soutěží hasičů a na úhradu nákladů na přípravu reprezentace SK při HZS Olomouckého kraje, z.s.</t>
  </si>
  <si>
    <t>dotace na činnost, která je spojena s pořádáním kulturních a sportovních akcí pro rok 2020, včetně zajištění chodu kanceláře</t>
  </si>
  <si>
    <t>dotace na činnost OSH Jeseník, která je spojena s pořádaním kulturních a sportovních akcí pro rok 2020, včetně zajištění chodu kanceláře</t>
  </si>
  <si>
    <t>podpora činnosti SH ČMS - okresního sdružení hasičů Přerov v roce 2020, která je spojená s organizací kulturních a společenských akcí, včetně zabezpečení chodu kanceláře</t>
  </si>
  <si>
    <t>ceny, diplomy, medaile, propagaci, kancelářské potřeby a pomůcky, materiálně - technické vybavení a zabezpečení, občerstvení, pronájmy, ubytování, sportovní vybavení, mzdy, a potřebné odvody a další výdaje spojené se zajištěním činnosti spolku a akcí</t>
  </si>
  <si>
    <t>-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</si>
</sst>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6" xfId="0" applyFont="1" applyFill="1" applyBorder="1" applyAlignment="1">
      <alignment horizontal="centerContinuous" wrapText="1"/>
    </xf>
    <xf numFmtId="0" fontId="1" fillId="0" borderId="6" xfId="0" applyFont="1" applyFill="1" applyBorder="1" applyAlignment="1">
      <alignment horizontal="center" wrapText="1"/>
    </xf>
    <xf numFmtId="164" fontId="1" fillId="0" borderId="23" xfId="0" applyNumberFormat="1" applyFont="1" applyFill="1" applyBorder="1" applyAlignment="1">
      <alignment horizontal="centerContinuous" wrapText="1"/>
    </xf>
    <xf numFmtId="164" fontId="1" fillId="0" borderId="28" xfId="0" applyNumberFormat="1" applyFont="1" applyFill="1" applyBorder="1" applyAlignment="1">
      <alignment horizontal="centerContinuous" wrapText="1"/>
    </xf>
    <xf numFmtId="0" fontId="1" fillId="0" borderId="29" xfId="0" applyFont="1" applyFill="1" applyBorder="1" applyAlignment="1">
      <alignment horizontal="centerContinuous" vertical="center" wrapText="1"/>
    </xf>
    <xf numFmtId="0" fontId="1" fillId="0" borderId="24" xfId="0" applyFont="1" applyFill="1" applyBorder="1" applyAlignment="1">
      <alignment horizontal="centerContinuous" vertical="center" wrapText="1"/>
    </xf>
    <xf numFmtId="0" fontId="1" fillId="0" borderId="2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31" xfId="0" applyFont="1" applyFill="1" applyBorder="1" applyAlignment="1">
      <alignment horizontal="centerContinuous" vertical="center" wrapText="1"/>
    </xf>
    <xf numFmtId="0" fontId="1" fillId="0" borderId="26" xfId="0" applyFont="1" applyFill="1" applyBorder="1" applyAlignment="1">
      <alignment horizontal="centerContinuous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Continuous" wrapText="1"/>
    </xf>
    <xf numFmtId="164" fontId="1" fillId="0" borderId="31" xfId="0" applyNumberFormat="1" applyFont="1" applyFill="1" applyBorder="1" applyAlignment="1">
      <alignment horizontal="centerContinuous" wrapText="1"/>
    </xf>
    <xf numFmtId="164" fontId="1" fillId="0" borderId="26" xfId="0" applyNumberFormat="1" applyFont="1" applyFill="1" applyBorder="1" applyAlignment="1">
      <alignment horizontal="centerContinuous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31" xfId="0" applyFont="1" applyFill="1" applyBorder="1" applyAlignment="1">
      <alignment horizontal="centerContinuous" wrapText="1"/>
    </xf>
    <xf numFmtId="0" fontId="1" fillId="0" borderId="26" xfId="0" applyFont="1" applyFill="1" applyBorder="1" applyAlignment="1">
      <alignment horizontal="centerContinuous" wrapText="1"/>
    </xf>
    <xf numFmtId="164" fontId="1" fillId="0" borderId="32" xfId="0" applyNumberFormat="1" applyFont="1" applyFill="1" applyBorder="1" applyAlignment="1">
      <alignment horizontal="centerContinuous" wrapText="1"/>
    </xf>
    <xf numFmtId="164" fontId="1" fillId="0" borderId="0" xfId="0" applyNumberFormat="1" applyFont="1" applyFill="1" applyBorder="1" applyAlignment="1">
      <alignment horizontal="centerContinuous" wrapText="1"/>
    </xf>
    <xf numFmtId="164" fontId="1" fillId="0" borderId="25" xfId="0" applyNumberFormat="1" applyFont="1" applyFill="1" applyBorder="1" applyAlignment="1">
      <alignment horizontal="centerContinuous" wrapText="1"/>
    </xf>
    <xf numFmtId="0" fontId="1" fillId="0" borderId="34" xfId="0" applyFont="1" applyFill="1" applyBorder="1" applyAlignment="1">
      <alignment horizontal="centerContinuous" vertical="center" wrapText="1"/>
    </xf>
    <xf numFmtId="0" fontId="1" fillId="0" borderId="33" xfId="0" applyFont="1" applyFill="1" applyBorder="1" applyAlignment="1">
      <alignment horizontal="centerContinuous" vertical="center" wrapText="1"/>
    </xf>
    <xf numFmtId="0" fontId="1" fillId="0" borderId="30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26" xfId="0" applyFont="1" applyFill="1" applyBorder="1" applyAlignment="1">
      <alignment horizontal="centerContinuous" vertical="top" wrapText="1"/>
    </xf>
    <xf numFmtId="0" fontId="1" fillId="0" borderId="0" xfId="0" applyFont="1" applyFill="1" applyBorder="1" applyAlignment="1">
      <alignment horizontal="centerContinuous" vertical="top" wrapText="1"/>
    </xf>
    <xf numFmtId="0" fontId="1" fillId="0" borderId="25" xfId="0" applyFont="1" applyFill="1" applyBorder="1" applyAlignment="1">
      <alignment horizontal="centerContinuous" vertical="top" wrapText="1"/>
    </xf>
    <xf numFmtId="164" fontId="1" fillId="0" borderId="35" xfId="0" applyNumberFormat="1" applyFont="1" applyFill="1" applyBorder="1" applyAlignment="1">
      <alignment horizontal="centerContinuous" wrapText="1"/>
    </xf>
    <xf numFmtId="3" fontId="3" fillId="0" borderId="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A7" workbookViewId="0">
      <selection activeCell="F23" sqref="F23"/>
    </sheetView>
  </sheetViews>
  <sheetFormatPr defaultColWidth="9.109375" defaultRowHeight="14.4" x14ac:dyDescent="0.3"/>
  <cols>
    <col min="1" max="1" width="4.5546875" customWidth="1"/>
    <col min="2" max="2" width="3.88671875" customWidth="1"/>
    <col min="3" max="3" width="21.33203125" customWidth="1"/>
    <col min="4" max="4" width="14.44140625" customWidth="1"/>
    <col min="5" max="5" width="7.88671875" customWidth="1"/>
    <col min="6" max="6" width="6.109375" customWidth="1"/>
    <col min="7" max="7" width="7.6640625" customWidth="1"/>
    <col min="8" max="8" width="12.33203125" customWidth="1"/>
    <col min="9" max="9" width="8.5546875" customWidth="1"/>
    <col min="10" max="10" width="14.44140625" customWidth="1"/>
    <col min="11" max="11" width="17.88671875" customWidth="1"/>
    <col min="12" max="12" width="24.33203125" customWidth="1"/>
    <col min="13" max="13" width="44" customWidth="1"/>
    <col min="14" max="14" width="58.33203125" bestFit="1" customWidth="1"/>
    <col min="15" max="15" width="13.33203125" customWidth="1"/>
    <col min="16" max="17" width="13.6640625" hidden="1" customWidth="1"/>
    <col min="18" max="18" width="9.109375" customWidth="1"/>
    <col min="23" max="23" width="9.109375" customWidth="1"/>
  </cols>
  <sheetData>
    <row r="1" spans="2:24" s="17" customFormat="1" ht="10.5" customHeight="1" x14ac:dyDescent="0.2"/>
    <row r="2" spans="2:24" s="17" customFormat="1" ht="10.5" customHeight="1" x14ac:dyDescent="0.2"/>
    <row r="3" spans="2:24" s="17" customFormat="1" ht="10.5" customHeight="1" x14ac:dyDescent="0.2"/>
    <row r="4" spans="2:24" s="17" customFormat="1" ht="10.5" customHeight="1" x14ac:dyDescent="0.2"/>
    <row r="5" spans="2:24" s="17" customFormat="1" ht="10.5" customHeight="1" x14ac:dyDescent="0.2"/>
    <row r="6" spans="2:24" s="17" customFormat="1" ht="10.5" customHeight="1" x14ac:dyDescent="0.2"/>
    <row r="7" spans="2:24" s="17" customFormat="1" ht="10.5" customHeight="1" thickBot="1" x14ac:dyDescent="0.25"/>
    <row r="8" spans="2:24" s="21" customFormat="1" ht="53.25" customHeight="1" thickBot="1" x14ac:dyDescent="0.25">
      <c r="B8" s="13" t="s">
        <v>0</v>
      </c>
      <c r="C8" s="60" t="s">
        <v>1</v>
      </c>
      <c r="D8" s="18"/>
      <c r="E8" s="18"/>
      <c r="F8" s="18"/>
      <c r="G8" s="18"/>
      <c r="H8" s="18"/>
      <c r="I8" s="18"/>
      <c r="J8" s="18"/>
      <c r="K8" s="19"/>
      <c r="L8" s="15" t="s">
        <v>29</v>
      </c>
      <c r="M8" s="20" t="s">
        <v>32</v>
      </c>
      <c r="N8" s="15" t="s">
        <v>2</v>
      </c>
      <c r="O8" s="11" t="s">
        <v>3</v>
      </c>
      <c r="P8" s="16" t="s">
        <v>4</v>
      </c>
      <c r="Q8" s="20"/>
      <c r="R8" s="16" t="s">
        <v>5</v>
      </c>
      <c r="S8" s="10" t="s">
        <v>6</v>
      </c>
      <c r="T8" s="47" t="s">
        <v>7</v>
      </c>
      <c r="U8" s="48"/>
      <c r="V8" s="48"/>
      <c r="W8" s="46"/>
      <c r="X8" s="15" t="s">
        <v>8</v>
      </c>
    </row>
    <row r="9" spans="2:24" s="21" customFormat="1" ht="13.5" customHeight="1" x14ac:dyDescent="0.25">
      <c r="B9" s="14"/>
      <c r="C9" s="61" t="s">
        <v>9</v>
      </c>
      <c r="D9" s="22"/>
      <c r="E9" s="22"/>
      <c r="F9" s="22"/>
      <c r="G9" s="52"/>
      <c r="H9" s="51"/>
      <c r="I9" s="23"/>
      <c r="J9" s="23"/>
      <c r="K9" s="62"/>
      <c r="L9" s="12"/>
      <c r="M9" s="24"/>
      <c r="N9" s="12"/>
      <c r="O9" s="12"/>
      <c r="P9" s="25"/>
      <c r="Q9" s="26"/>
      <c r="R9" s="25"/>
      <c r="S9" s="45"/>
      <c r="T9" s="27" t="s">
        <v>10</v>
      </c>
      <c r="U9" s="27" t="s">
        <v>11</v>
      </c>
      <c r="V9" s="28" t="s">
        <v>12</v>
      </c>
      <c r="W9" s="11" t="s">
        <v>13</v>
      </c>
      <c r="X9" s="12"/>
    </row>
    <row r="10" spans="2:24" s="21" customFormat="1" ht="13.8" thickBot="1" x14ac:dyDescent="0.3">
      <c r="B10" s="29"/>
      <c r="C10" s="63" t="s">
        <v>14</v>
      </c>
      <c r="D10" s="64" t="s">
        <v>15</v>
      </c>
      <c r="E10" s="64" t="s">
        <v>16</v>
      </c>
      <c r="F10" s="64" t="s">
        <v>17</v>
      </c>
      <c r="G10" s="65" t="s">
        <v>18</v>
      </c>
      <c r="H10" s="66" t="s">
        <v>19</v>
      </c>
      <c r="I10" s="67" t="s">
        <v>107</v>
      </c>
      <c r="J10" s="67" t="s">
        <v>20</v>
      </c>
      <c r="K10" s="68" t="s">
        <v>21</v>
      </c>
      <c r="L10" s="30"/>
      <c r="M10" s="31"/>
      <c r="N10" s="30"/>
      <c r="O10" s="30"/>
      <c r="P10" s="32" t="s">
        <v>22</v>
      </c>
      <c r="Q10" s="33" t="s">
        <v>23</v>
      </c>
      <c r="R10" s="32"/>
      <c r="S10" s="34"/>
      <c r="T10" s="33"/>
      <c r="U10" s="33"/>
      <c r="V10" s="35" t="s">
        <v>24</v>
      </c>
      <c r="W10" s="30"/>
      <c r="X10" s="30"/>
    </row>
    <row r="11" spans="2:24" s="38" customFormat="1" ht="37.950000000000003" customHeight="1" x14ac:dyDescent="0.3">
      <c r="B11" s="36" t="s">
        <v>33</v>
      </c>
      <c r="C11" s="73" t="s">
        <v>34</v>
      </c>
      <c r="D11" s="73" t="s">
        <v>35</v>
      </c>
      <c r="E11" s="74" t="s">
        <v>36</v>
      </c>
      <c r="F11" s="75" t="s">
        <v>37</v>
      </c>
      <c r="G11" s="73" t="s">
        <v>36</v>
      </c>
      <c r="H11" s="73" t="s">
        <v>38</v>
      </c>
      <c r="I11" s="75" t="s">
        <v>39</v>
      </c>
      <c r="J11" s="75" t="s">
        <v>118</v>
      </c>
      <c r="K11" s="75" t="s">
        <v>118</v>
      </c>
      <c r="L11" s="37" t="s">
        <v>40</v>
      </c>
      <c r="M11" s="37" t="s">
        <v>112</v>
      </c>
      <c r="N11" s="37" t="s">
        <v>41</v>
      </c>
      <c r="O11" s="77">
        <v>460000</v>
      </c>
      <c r="P11" s="76" t="s">
        <v>42</v>
      </c>
      <c r="Q11" s="76" t="s">
        <v>43</v>
      </c>
      <c r="R11" s="77">
        <v>280000</v>
      </c>
      <c r="S11" s="77" t="s">
        <v>44</v>
      </c>
      <c r="T11" s="77">
        <v>10</v>
      </c>
      <c r="U11" s="77">
        <v>50</v>
      </c>
      <c r="V11" s="77">
        <v>100</v>
      </c>
      <c r="W11" s="77">
        <f t="shared" ref="W11:W19" si="0">SUM(T11:V11)</f>
        <v>160</v>
      </c>
      <c r="X11" s="59">
        <v>260000</v>
      </c>
    </row>
    <row r="12" spans="2:24" s="38" customFormat="1" ht="37.950000000000003" hidden="1" customHeight="1" x14ac:dyDescent="0.3">
      <c r="B12" s="36" t="s">
        <v>45</v>
      </c>
      <c r="C12" s="73" t="s">
        <v>46</v>
      </c>
      <c r="D12" s="73" t="s">
        <v>47</v>
      </c>
      <c r="E12" s="74" t="s">
        <v>48</v>
      </c>
      <c r="F12" s="75" t="s">
        <v>49</v>
      </c>
      <c r="G12" s="73" t="s">
        <v>48</v>
      </c>
      <c r="H12" s="73" t="s">
        <v>38</v>
      </c>
      <c r="I12" s="75" t="s">
        <v>50</v>
      </c>
      <c r="J12" s="75" t="s">
        <v>51</v>
      </c>
      <c r="K12" s="75" t="s">
        <v>51</v>
      </c>
      <c r="L12" s="37" t="s">
        <v>40</v>
      </c>
      <c r="M12" s="37" t="s">
        <v>52</v>
      </c>
      <c r="N12" s="37" t="s">
        <v>41</v>
      </c>
      <c r="O12" s="77">
        <v>170000</v>
      </c>
      <c r="P12" s="76" t="s">
        <v>42</v>
      </c>
      <c r="Q12" s="76" t="s">
        <v>43</v>
      </c>
      <c r="R12" s="77">
        <v>125000</v>
      </c>
      <c r="S12" s="77" t="s">
        <v>44</v>
      </c>
      <c r="T12" s="77">
        <v>25</v>
      </c>
      <c r="U12" s="77">
        <v>50</v>
      </c>
      <c r="V12" s="77">
        <v>50</v>
      </c>
      <c r="W12" s="77">
        <f t="shared" si="0"/>
        <v>125</v>
      </c>
      <c r="X12" s="59">
        <v>100000</v>
      </c>
    </row>
    <row r="13" spans="2:24" s="38" customFormat="1" ht="37.950000000000003" customHeight="1" x14ac:dyDescent="0.3">
      <c r="B13" s="36" t="s">
        <v>53</v>
      </c>
      <c r="C13" s="73" t="s">
        <v>54</v>
      </c>
      <c r="D13" s="73" t="s">
        <v>35</v>
      </c>
      <c r="E13" s="74" t="s">
        <v>36</v>
      </c>
      <c r="F13" s="75" t="s">
        <v>37</v>
      </c>
      <c r="G13" s="73" t="s">
        <v>36</v>
      </c>
      <c r="H13" s="73" t="s">
        <v>38</v>
      </c>
      <c r="I13" s="75" t="s">
        <v>55</v>
      </c>
      <c r="J13" s="75" t="s">
        <v>118</v>
      </c>
      <c r="K13" s="75" t="s">
        <v>118</v>
      </c>
      <c r="L13" s="37" t="s">
        <v>40</v>
      </c>
      <c r="M13" s="37" t="s">
        <v>56</v>
      </c>
      <c r="N13" s="37" t="s">
        <v>41</v>
      </c>
      <c r="O13" s="77">
        <v>450000</v>
      </c>
      <c r="P13" s="76" t="s">
        <v>42</v>
      </c>
      <c r="Q13" s="76" t="s">
        <v>43</v>
      </c>
      <c r="R13" s="77">
        <v>280000</v>
      </c>
      <c r="S13" s="77" t="s">
        <v>44</v>
      </c>
      <c r="T13" s="77">
        <v>10</v>
      </c>
      <c r="U13" s="77">
        <v>100</v>
      </c>
      <c r="V13" s="77">
        <v>100</v>
      </c>
      <c r="W13" s="77">
        <f t="shared" si="0"/>
        <v>210</v>
      </c>
      <c r="X13" s="59">
        <v>275000</v>
      </c>
    </row>
    <row r="14" spans="2:24" s="38" customFormat="1" ht="37.950000000000003" hidden="1" customHeight="1" x14ac:dyDescent="0.3">
      <c r="B14" s="36" t="s">
        <v>57</v>
      </c>
      <c r="C14" s="73" t="s">
        <v>58</v>
      </c>
      <c r="D14" s="73" t="s">
        <v>59</v>
      </c>
      <c r="E14" s="74" t="s">
        <v>36</v>
      </c>
      <c r="F14" s="75" t="s">
        <v>37</v>
      </c>
      <c r="G14" s="73" t="s">
        <v>36</v>
      </c>
      <c r="H14" s="73" t="s">
        <v>60</v>
      </c>
      <c r="I14" s="75" t="s">
        <v>61</v>
      </c>
      <c r="J14" s="75" t="s">
        <v>62</v>
      </c>
      <c r="K14" s="75" t="s">
        <v>62</v>
      </c>
      <c r="L14" s="37" t="s">
        <v>40</v>
      </c>
      <c r="M14" s="37" t="s">
        <v>113</v>
      </c>
      <c r="N14" s="37" t="s">
        <v>63</v>
      </c>
      <c r="O14" s="77">
        <v>170000</v>
      </c>
      <c r="P14" s="76" t="s">
        <v>42</v>
      </c>
      <c r="Q14" s="76" t="s">
        <v>43</v>
      </c>
      <c r="R14" s="77">
        <v>130000</v>
      </c>
      <c r="S14" s="77" t="s">
        <v>44</v>
      </c>
      <c r="T14" s="77">
        <v>10</v>
      </c>
      <c r="U14" s="77">
        <v>100</v>
      </c>
      <c r="V14" s="77">
        <v>50</v>
      </c>
      <c r="W14" s="77">
        <f t="shared" si="0"/>
        <v>160</v>
      </c>
      <c r="X14" s="59">
        <v>125000</v>
      </c>
    </row>
    <row r="15" spans="2:24" s="38" customFormat="1" ht="37.950000000000003" customHeight="1" x14ac:dyDescent="0.3">
      <c r="B15" s="36" t="s">
        <v>64</v>
      </c>
      <c r="C15" s="73" t="s">
        <v>65</v>
      </c>
      <c r="D15" s="73" t="s">
        <v>66</v>
      </c>
      <c r="E15" s="74" t="s">
        <v>67</v>
      </c>
      <c r="F15" s="75" t="s">
        <v>68</v>
      </c>
      <c r="G15" s="73" t="s">
        <v>48</v>
      </c>
      <c r="H15" s="73" t="s">
        <v>38</v>
      </c>
      <c r="I15" s="75" t="s">
        <v>69</v>
      </c>
      <c r="J15" s="75" t="s">
        <v>118</v>
      </c>
      <c r="K15" s="75" t="s">
        <v>118</v>
      </c>
      <c r="L15" s="37" t="s">
        <v>40</v>
      </c>
      <c r="M15" s="37" t="s">
        <v>116</v>
      </c>
      <c r="N15" s="37" t="s">
        <v>117</v>
      </c>
      <c r="O15" s="77">
        <v>620000</v>
      </c>
      <c r="P15" s="76" t="s">
        <v>42</v>
      </c>
      <c r="Q15" s="76" t="s">
        <v>43</v>
      </c>
      <c r="R15" s="77">
        <v>280000</v>
      </c>
      <c r="S15" s="77" t="s">
        <v>44</v>
      </c>
      <c r="T15" s="77">
        <v>25</v>
      </c>
      <c r="U15" s="77">
        <v>50</v>
      </c>
      <c r="V15" s="77">
        <v>50</v>
      </c>
      <c r="W15" s="77">
        <f t="shared" si="0"/>
        <v>125</v>
      </c>
      <c r="X15" s="59">
        <v>255000</v>
      </c>
    </row>
    <row r="16" spans="2:24" s="38" customFormat="1" ht="37.950000000000003" customHeight="1" x14ac:dyDescent="0.3">
      <c r="B16" s="36" t="s">
        <v>70</v>
      </c>
      <c r="C16" s="73" t="s">
        <v>71</v>
      </c>
      <c r="D16" s="73" t="s">
        <v>72</v>
      </c>
      <c r="E16" s="74" t="s">
        <v>73</v>
      </c>
      <c r="F16" s="75" t="s">
        <v>74</v>
      </c>
      <c r="G16" s="73" t="s">
        <v>73</v>
      </c>
      <c r="H16" s="73" t="s">
        <v>60</v>
      </c>
      <c r="I16" s="75" t="s">
        <v>75</v>
      </c>
      <c r="J16" s="75" t="s">
        <v>118</v>
      </c>
      <c r="K16" s="75" t="s">
        <v>118</v>
      </c>
      <c r="L16" s="37" t="s">
        <v>40</v>
      </c>
      <c r="M16" s="37" t="s">
        <v>114</v>
      </c>
      <c r="N16" s="37" t="s">
        <v>76</v>
      </c>
      <c r="O16" s="77">
        <v>720000</v>
      </c>
      <c r="P16" s="76" t="s">
        <v>42</v>
      </c>
      <c r="Q16" s="76" t="s">
        <v>43</v>
      </c>
      <c r="R16" s="77">
        <v>280000</v>
      </c>
      <c r="S16" s="77" t="s">
        <v>44</v>
      </c>
      <c r="T16" s="77">
        <v>80</v>
      </c>
      <c r="U16" s="77">
        <v>50</v>
      </c>
      <c r="V16" s="77">
        <v>50</v>
      </c>
      <c r="W16" s="77">
        <f t="shared" si="0"/>
        <v>180</v>
      </c>
      <c r="X16" s="59">
        <v>260000</v>
      </c>
    </row>
    <row r="17" spans="1:24" s="38" customFormat="1" ht="37.950000000000003" customHeight="1" x14ac:dyDescent="0.3">
      <c r="B17" s="36" t="s">
        <v>77</v>
      </c>
      <c r="C17" s="73" t="s">
        <v>78</v>
      </c>
      <c r="D17" s="73" t="s">
        <v>79</v>
      </c>
      <c r="E17" s="74" t="s">
        <v>80</v>
      </c>
      <c r="F17" s="75" t="s">
        <v>81</v>
      </c>
      <c r="G17" s="73" t="s">
        <v>80</v>
      </c>
      <c r="H17" s="73" t="s">
        <v>38</v>
      </c>
      <c r="I17" s="75" t="s">
        <v>82</v>
      </c>
      <c r="J17" s="75" t="s">
        <v>118</v>
      </c>
      <c r="K17" s="75" t="s">
        <v>118</v>
      </c>
      <c r="L17" s="37" t="s">
        <v>40</v>
      </c>
      <c r="M17" s="37" t="s">
        <v>83</v>
      </c>
      <c r="N17" s="37" t="s">
        <v>84</v>
      </c>
      <c r="O17" s="77">
        <v>760000</v>
      </c>
      <c r="P17" s="76" t="s">
        <v>42</v>
      </c>
      <c r="Q17" s="76" t="s">
        <v>43</v>
      </c>
      <c r="R17" s="77">
        <v>280000</v>
      </c>
      <c r="S17" s="77" t="s">
        <v>44</v>
      </c>
      <c r="T17" s="77">
        <v>80</v>
      </c>
      <c r="U17" s="77">
        <v>50</v>
      </c>
      <c r="V17" s="77">
        <v>50</v>
      </c>
      <c r="W17" s="77">
        <f t="shared" si="0"/>
        <v>180</v>
      </c>
      <c r="X17" s="59">
        <v>260000</v>
      </c>
    </row>
    <row r="18" spans="1:24" s="38" customFormat="1" ht="37.950000000000003" hidden="1" customHeight="1" x14ac:dyDescent="0.3">
      <c r="B18" s="36" t="s">
        <v>85</v>
      </c>
      <c r="C18" s="73" t="s">
        <v>86</v>
      </c>
      <c r="D18" s="73" t="s">
        <v>87</v>
      </c>
      <c r="E18" s="74" t="s">
        <v>88</v>
      </c>
      <c r="F18" s="75" t="s">
        <v>89</v>
      </c>
      <c r="G18" s="73" t="s">
        <v>90</v>
      </c>
      <c r="H18" s="73" t="s">
        <v>60</v>
      </c>
      <c r="I18" s="75" t="s">
        <v>91</v>
      </c>
      <c r="J18" s="75" t="s">
        <v>92</v>
      </c>
      <c r="K18" s="75" t="s">
        <v>92</v>
      </c>
      <c r="L18" s="37" t="s">
        <v>40</v>
      </c>
      <c r="M18" s="37" t="s">
        <v>93</v>
      </c>
      <c r="N18" s="37" t="s">
        <v>94</v>
      </c>
      <c r="O18" s="77">
        <v>40000</v>
      </c>
      <c r="P18" s="76" t="s">
        <v>42</v>
      </c>
      <c r="Q18" s="76" t="s">
        <v>95</v>
      </c>
      <c r="R18" s="77">
        <v>35000</v>
      </c>
      <c r="S18" s="77" t="s">
        <v>96</v>
      </c>
      <c r="T18" s="77">
        <v>10</v>
      </c>
      <c r="U18" s="77">
        <v>100</v>
      </c>
      <c r="V18" s="77">
        <v>50</v>
      </c>
      <c r="W18" s="77">
        <f t="shared" si="0"/>
        <v>160</v>
      </c>
      <c r="X18" s="59">
        <v>30000</v>
      </c>
    </row>
    <row r="19" spans="1:24" s="38" customFormat="1" ht="37.950000000000003" customHeight="1" thickBot="1" x14ac:dyDescent="0.35">
      <c r="B19" s="36" t="s">
        <v>97</v>
      </c>
      <c r="C19" s="73" t="s">
        <v>98</v>
      </c>
      <c r="D19" s="73" t="s">
        <v>99</v>
      </c>
      <c r="E19" s="74" t="s">
        <v>100</v>
      </c>
      <c r="F19" s="75" t="s">
        <v>101</v>
      </c>
      <c r="G19" s="73" t="s">
        <v>100</v>
      </c>
      <c r="H19" s="73" t="s">
        <v>38</v>
      </c>
      <c r="I19" s="75" t="s">
        <v>102</v>
      </c>
      <c r="J19" s="75" t="s">
        <v>118</v>
      </c>
      <c r="K19" s="75" t="s">
        <v>118</v>
      </c>
      <c r="L19" s="37" t="s">
        <v>40</v>
      </c>
      <c r="M19" s="37" t="s">
        <v>115</v>
      </c>
      <c r="N19" s="37" t="s">
        <v>103</v>
      </c>
      <c r="O19" s="77">
        <v>565000</v>
      </c>
      <c r="P19" s="76" t="s">
        <v>42</v>
      </c>
      <c r="Q19" s="76" t="s">
        <v>43</v>
      </c>
      <c r="R19" s="111">
        <v>240000</v>
      </c>
      <c r="S19" s="77" t="s">
        <v>44</v>
      </c>
      <c r="T19" s="77">
        <v>100</v>
      </c>
      <c r="U19" s="77">
        <v>50</v>
      </c>
      <c r="V19" s="77">
        <v>50</v>
      </c>
      <c r="W19" s="77">
        <f t="shared" si="0"/>
        <v>200</v>
      </c>
      <c r="X19" s="59">
        <v>235000</v>
      </c>
    </row>
    <row r="20" spans="1:24" s="50" customFormat="1" x14ac:dyDescent="0.3">
      <c r="A20" s="4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  <c r="O20" s="71"/>
      <c r="P20" s="71"/>
      <c r="Q20" s="70"/>
      <c r="R20" s="72"/>
      <c r="S20" s="72"/>
      <c r="T20" s="72"/>
      <c r="U20" s="72"/>
      <c r="V20" s="69"/>
      <c r="W20" s="70"/>
      <c r="X20" s="69"/>
    </row>
    <row r="21" spans="1:24" s="39" customFormat="1" ht="10.199999999999999" x14ac:dyDescent="0.2"/>
    <row r="22" spans="1:24" s="39" customFormat="1" x14ac:dyDescent="0.3">
      <c r="A22" s="40" t="s">
        <v>104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T22" s="41"/>
      <c r="U22"/>
    </row>
    <row r="23" spans="1:24" s="39" customFormat="1" ht="10.199999999999999" x14ac:dyDescent="0.2">
      <c r="A23" s="40" t="s">
        <v>25</v>
      </c>
      <c r="B23" s="40"/>
      <c r="C23" s="40"/>
      <c r="D23" s="40"/>
      <c r="E23" s="40"/>
      <c r="F23" s="40"/>
      <c r="G23" s="40"/>
      <c r="H23" s="40"/>
      <c r="I23" s="40"/>
      <c r="J23" s="40"/>
      <c r="K23" s="42" t="s">
        <v>105</v>
      </c>
      <c r="L23" s="42"/>
      <c r="M23" s="42"/>
    </row>
    <row r="24" spans="1:24" s="39" customFormat="1" ht="10.199999999999999" x14ac:dyDescent="0.2">
      <c r="A24" s="40" t="s">
        <v>26</v>
      </c>
      <c r="B24" s="40"/>
      <c r="C24" s="40"/>
      <c r="D24" s="40"/>
      <c r="E24" s="40"/>
      <c r="F24" s="40"/>
      <c r="G24" s="40"/>
      <c r="H24" s="40"/>
      <c r="I24" s="40"/>
      <c r="J24" s="40"/>
      <c r="K24" s="42" t="s">
        <v>106</v>
      </c>
      <c r="L24" s="42"/>
      <c r="M24" s="42"/>
    </row>
    <row r="25" spans="1:24" s="39" customFormat="1" ht="10.199999999999999" x14ac:dyDescent="0.2"/>
    <row r="26" spans="1:24" s="39" customFormat="1" ht="10.199999999999999" x14ac:dyDescent="0.2"/>
    <row r="27" spans="1:24" s="39" customFormat="1" ht="10.199999999999999" x14ac:dyDescent="0.2">
      <c r="T27" s="43" t="s">
        <v>27</v>
      </c>
      <c r="U27" s="44" t="s">
        <v>33</v>
      </c>
      <c r="V27" s="43" t="s">
        <v>28</v>
      </c>
      <c r="W27" s="44" t="s">
        <v>33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85" zoomScaleNormal="85" workbookViewId="0">
      <selection activeCell="C11" sqref="C11"/>
    </sheetView>
  </sheetViews>
  <sheetFormatPr defaultRowHeight="14.4" x14ac:dyDescent="0.3"/>
  <cols>
    <col min="1" max="1" width="4.109375" style="57" customWidth="1"/>
    <col min="2" max="2" width="5.33203125" style="1" customWidth="1"/>
    <col min="3" max="3" width="22.109375" style="3" customWidth="1"/>
    <col min="4" max="4" width="37.5546875" style="5" customWidth="1"/>
    <col min="5" max="5" width="17.6640625" style="9" customWidth="1"/>
    <col min="6" max="6" width="12.109375" style="56" customWidth="1"/>
    <col min="7" max="7" width="19.109375" style="7" customWidth="1"/>
    <col min="8" max="8" width="10" customWidth="1"/>
    <col min="12" max="12" width="10.5546875" customWidth="1"/>
    <col min="13" max="13" width="19.33203125" style="7" customWidth="1"/>
  </cols>
  <sheetData>
    <row r="1" spans="1:13" ht="44.4" customHeight="1" x14ac:dyDescent="0.3">
      <c r="B1" s="85" t="s">
        <v>0</v>
      </c>
      <c r="C1" s="88" t="s">
        <v>1</v>
      </c>
      <c r="D1" s="91" t="s">
        <v>109</v>
      </c>
      <c r="E1" s="94" t="s">
        <v>30</v>
      </c>
      <c r="F1" s="97" t="s">
        <v>31</v>
      </c>
      <c r="G1" s="100" t="s">
        <v>5</v>
      </c>
      <c r="H1" s="97" t="s">
        <v>6</v>
      </c>
      <c r="I1" s="103" t="s">
        <v>7</v>
      </c>
      <c r="J1" s="104"/>
      <c r="K1" s="104"/>
      <c r="L1" s="105"/>
      <c r="M1" s="83" t="s">
        <v>8</v>
      </c>
    </row>
    <row r="2" spans="1:13" x14ac:dyDescent="0.3">
      <c r="B2" s="86"/>
      <c r="C2" s="89"/>
      <c r="D2" s="92" t="s">
        <v>110</v>
      </c>
      <c r="E2" s="95"/>
      <c r="F2" s="98"/>
      <c r="G2" s="101"/>
      <c r="H2" s="98"/>
      <c r="I2" s="106" t="s">
        <v>10</v>
      </c>
      <c r="J2" s="108" t="s">
        <v>11</v>
      </c>
      <c r="K2" s="82" t="s">
        <v>12</v>
      </c>
      <c r="L2" s="24" t="s">
        <v>13</v>
      </c>
      <c r="M2" s="84"/>
    </row>
    <row r="3" spans="1:13" x14ac:dyDescent="0.3">
      <c r="B3" s="87"/>
      <c r="C3" s="90"/>
      <c r="D3" s="93" t="s">
        <v>111</v>
      </c>
      <c r="E3" s="96"/>
      <c r="F3" s="99"/>
      <c r="G3" s="102"/>
      <c r="H3" s="99"/>
      <c r="I3" s="107"/>
      <c r="J3" s="109"/>
      <c r="K3" s="82" t="s">
        <v>24</v>
      </c>
      <c r="L3" s="81"/>
      <c r="M3" s="110"/>
    </row>
    <row r="4" spans="1:13" ht="82.2" customHeight="1" x14ac:dyDescent="0.3">
      <c r="A4" s="78"/>
      <c r="B4" s="112" t="str">
        <f ca="1">IF(OFFSET(List1!B$11,'Příloha č. 1'!A3,0)&gt;0,OFFSET(List1!B$11,'Příloha č. 1'!A3,0),"")</f>
        <v>1</v>
      </c>
      <c r="C4" s="2" t="str">
        <f ca="1">IF(B4="","",CONCATENATE(OFFSET(List1!C$11,'Příloha č. 1'!A3,0),"
",OFFSET(List1!D$11,'Příloha č. 1'!A3,0),"
",OFFSET(List1!E$11,'Příloha č. 1'!A3,0),"
",OFFSET(List1!F$11,'Příloha č. 1'!A3,0)))</f>
        <v>SH ČMS - Okresní sdružení hasičů Olomouc
Schweitzerova 524/91
Olomouc
77900</v>
      </c>
      <c r="D4" s="79" t="str">
        <f ca="1">IF(B4="","",OFFSET(List1!L$11,'Příloha č. 1'!A3,0))</f>
        <v>Činnost spojená s organizací kulturních a sportovních akcí, včetně zabezpečení chodu kanceláře</v>
      </c>
      <c r="E4" s="114">
        <f ca="1">IF(B4="","",OFFSET(List1!O$11,'Příloha č. 1'!A3,0))</f>
        <v>460000</v>
      </c>
      <c r="F4" s="54" t="str">
        <f ca="1">IF(B4="","",OFFSET(List1!P$11,'Příloha č. 1'!A3,0))</f>
        <v>1/2020</v>
      </c>
      <c r="G4" s="115">
        <f ca="1">IF(B4="","",OFFSET(List1!R$11,'Příloha č. 1'!A3,0))</f>
        <v>280000</v>
      </c>
      <c r="H4" s="116" t="str">
        <f ca="1">IF(B4="","",OFFSET(List1!S$11,'Příloha č. 1'!A3,0))</f>
        <v>20.01.2021</v>
      </c>
      <c r="I4" s="112">
        <f ca="1">IF(B4="","",OFFSET(List1!T$11,'Příloha č. 1'!A3,0))</f>
        <v>10</v>
      </c>
      <c r="J4" s="112">
        <f ca="1">IF(B4="","",OFFSET(List1!U$11,'Příloha č. 1'!A3,0))</f>
        <v>50</v>
      </c>
      <c r="K4" s="112">
        <f ca="1">IF(B4="","",OFFSET(List1!V$11,'Příloha č. 1'!A3,0))</f>
        <v>100</v>
      </c>
      <c r="L4" s="112">
        <f ca="1">IF(B4="","",OFFSET(List1!W$11,'Příloha č. 1'!A3,0))</f>
        <v>160</v>
      </c>
      <c r="M4" s="113">
        <v>260000</v>
      </c>
    </row>
    <row r="5" spans="1:13" ht="75" customHeight="1" x14ac:dyDescent="0.3">
      <c r="A5" s="78"/>
      <c r="B5" s="112"/>
      <c r="C5" s="2" t="str">
        <f ca="1">IF(B4="","",CONCATENATE("Okres ",OFFSET(List1!G$11,'Příloha č. 1'!A3,0),"
","Právní forma","
",OFFSET(List1!H$11,'Příloha č. 1'!A3,0),"
","IČO ",OFFSET(List1!I$11,'Příloha č. 1'!A3,0),"
 ","B.Ú. ",OFFSET(List1!J$11,'Příloha č. 1'!A3,0)))</f>
        <v>Okres Olomouc
Právní forma
Pobočný spolek
IČO 65890132
 B.Ú. - anonymizováno</v>
      </c>
      <c r="D5" s="4" t="str">
        <f ca="1">IF(B4="","",OFFSET(List1!M$11,'Příloha č. 1'!A3,0))</f>
        <v>dotace na mzdy a na činnost spojenou s organizací sportovních a kulturních akcí</v>
      </c>
      <c r="E5" s="114"/>
      <c r="F5" s="53"/>
      <c r="G5" s="115"/>
      <c r="H5" s="116"/>
      <c r="I5" s="112"/>
      <c r="J5" s="112"/>
      <c r="K5" s="112"/>
      <c r="L5" s="112"/>
      <c r="M5" s="113"/>
    </row>
    <row r="6" spans="1:13" ht="115.2" x14ac:dyDescent="0.3">
      <c r="A6" s="78">
        <f>ROW()/3-1</f>
        <v>1</v>
      </c>
      <c r="B6" s="112"/>
      <c r="C6" s="2" t="str">
        <f ca="1">IF(B4="","",CONCATENATE("Zástupce","
",OFFSET(List1!K$11,'Příloha č. 1'!A3,0)))</f>
        <v>Zástupce
- anonymizováno</v>
      </c>
      <c r="D6" s="80" t="str">
        <f ca="1">IF(B4="","",CONCATENATE("Dotace bude použita na:","
",OFFSET(List1!N$11,'Příloha č. 1'!A3,0)))</f>
        <v>Dotace bude použita na:
ceny, diplomy, medaile, propagaci, kancelářské potřeby a pomůcky, materiálně-technické vybavení a zabezpečení, občerstvení, pronájmy, ubytování, sportovní vybavení, mzdy a potřebné odvody a další výdaje spojené se zajištěním činnosti spolku a akcí</v>
      </c>
      <c r="E6" s="114"/>
      <c r="F6" s="54" t="str">
        <f ca="1">IF(B4="","",OFFSET(List1!Q$11,'Příloha č. 1'!A3,0))</f>
        <v>12/2020</v>
      </c>
      <c r="G6" s="115"/>
      <c r="H6" s="116"/>
      <c r="I6" s="112"/>
      <c r="J6" s="112"/>
      <c r="K6" s="112"/>
      <c r="L6" s="112"/>
      <c r="M6" s="113"/>
    </row>
    <row r="7" spans="1:13" ht="72" hidden="1" x14ac:dyDescent="0.3">
      <c r="A7" s="78"/>
      <c r="B7" s="112" t="str">
        <f ca="1">IF(OFFSET(List1!B$11,'Příloha č. 1'!A6,0)&gt;0,OFFSET(List1!B$11,'Příloha č. 1'!A6,0),"")</f>
        <v>3</v>
      </c>
      <c r="C7" s="2" t="str">
        <f ca="1">IF(B7="","",CONCATENATE(OFFSET(List1!C$11,'Příloha č. 1'!A6,0),"
",OFFSET(List1!D$11,'Příloha č. 1'!A6,0),"
",OFFSET(List1!E$11,'Příloha č. 1'!A6,0),"
",OFFSET(List1!F$11,'Příloha č. 1'!A6,0)))</f>
        <v>Moravská hasičská jednota - okres Přerov
Šířava 2180/25
Přerov
75002</v>
      </c>
      <c r="D7" s="79" t="str">
        <f ca="1">IF(B7="","",OFFSET(List1!L$11,'Příloha č. 1'!A6,0))</f>
        <v>Činnost spojená s organizací kulturních a sportovních akcí, včetně zabezpečení chodu kanceláře</v>
      </c>
      <c r="E7" s="114">
        <f ca="1">IF(B7="","",OFFSET(List1!O$11,'Příloha č. 1'!A6,0))</f>
        <v>170000</v>
      </c>
      <c r="F7" s="54" t="str">
        <f ca="1">IF(B7="","",OFFSET(List1!P$11,'Příloha č. 1'!A6,0))</f>
        <v>1/2020</v>
      </c>
      <c r="G7" s="115">
        <f ca="1">IF(B7="","",OFFSET(List1!R$11,'Příloha č. 1'!A6,0))</f>
        <v>125000</v>
      </c>
      <c r="H7" s="116" t="str">
        <f ca="1">IF(B7="","",OFFSET(List1!S$11,'Příloha č. 1'!A6,0))</f>
        <v>20.01.2021</v>
      </c>
      <c r="I7" s="112">
        <f ca="1">IF(B7="","",OFFSET(List1!T$11,'Příloha č. 1'!A6,0))</f>
        <v>25</v>
      </c>
      <c r="J7" s="112">
        <f ca="1">IF(B7="","",OFFSET(List1!U$11,'Příloha č. 1'!A6,0))</f>
        <v>50</v>
      </c>
      <c r="K7" s="112">
        <f ca="1">IF(B7="","",OFFSET(List1!V$11,'Příloha č. 1'!A6,0))</f>
        <v>50</v>
      </c>
      <c r="L7" s="112">
        <f ca="1">IF(B7="","",OFFSET(List1!W$11,'Příloha č. 1'!A6,0))</f>
        <v>125</v>
      </c>
      <c r="M7" s="113">
        <v>100000</v>
      </c>
    </row>
    <row r="8" spans="1:13" ht="72" hidden="1" x14ac:dyDescent="0.3">
      <c r="A8" s="78"/>
      <c r="B8" s="112"/>
      <c r="C8" s="2" t="str">
        <f ca="1">IF(B7="","",CONCATENATE("Okres ",OFFSET(List1!G$11,'Příloha č. 1'!A6,0),"
","Právní forma","
",OFFSET(List1!H$11,'Příloha č. 1'!A6,0),"
","IČO ",OFFSET(List1!I$11,'Příloha č. 1'!A6,0),"
 ","B.Ú. ",OFFSET(List1!J$11,'Příloha č. 1'!A6,0)))</f>
        <v>Okres Přerov
Právní forma
Pobočný spolek
IČO 64989330
 B.Ú. 201103831/0300</v>
      </c>
      <c r="D8" s="4" t="str">
        <f ca="1">IF(B7="","",OFFSET(List1!M$11,'Příloha č. 1'!A6,0))</f>
        <v>podpora činnosti Moravské hasičské jednoty - okresu Přerov v roce 2020, která je spojena s organizací kulturních a sportovních akcí, včetně zabezpečení chodu kanceláře</v>
      </c>
      <c r="E8" s="114"/>
      <c r="F8" s="53"/>
      <c r="G8" s="115"/>
      <c r="H8" s="116"/>
      <c r="I8" s="112"/>
      <c r="J8" s="112"/>
      <c r="K8" s="112"/>
      <c r="L8" s="112"/>
      <c r="M8" s="113"/>
    </row>
    <row r="9" spans="1:13" ht="120" hidden="1" customHeight="1" x14ac:dyDescent="0.3">
      <c r="A9" s="78">
        <f>ROW()/3-1</f>
        <v>2</v>
      </c>
      <c r="B9" s="112"/>
      <c r="C9" s="2" t="str">
        <f ca="1">IF(B7="","",CONCATENATE("Zástupce","
",OFFSET(List1!K$11,'Příloha č. 1'!A6,0)))</f>
        <v>Zástupce
201103831/0300</v>
      </c>
      <c r="D9" s="4" t="str">
        <f ca="1">IF(B7="","",CONCATENATE("Dotace bude použita na:",OFFSET(List1!N$11,'Příloha č. 1'!A6,0)))</f>
        <v>Dotace bude použita na:ceny, diplomy, medaile, propagaci, kancelářské potřeby a pomůcky, materiálně-technické vybavení a zabezpečení, občerstvení, pronájmy, ubytování, sportovní vybavení, mzdy a potřebné odvody a další výdaje spojené se zajištěním činnosti spolku a akcí</v>
      </c>
      <c r="E9" s="114"/>
      <c r="F9" s="54" t="str">
        <f ca="1">IF(B7="","",OFFSET(List1!Q$11,'Příloha č. 1'!A6,0))</f>
        <v>12/2020</v>
      </c>
      <c r="G9" s="115"/>
      <c r="H9" s="116"/>
      <c r="I9" s="112"/>
      <c r="J9" s="112"/>
      <c r="K9" s="112"/>
      <c r="L9" s="112"/>
      <c r="M9" s="113"/>
    </row>
    <row r="10" spans="1:13" ht="86.4" x14ac:dyDescent="0.3">
      <c r="A10" s="78"/>
      <c r="B10" s="112" t="str">
        <f ca="1">IF(OFFSET(List1!B$11,'Příloha č. 1'!A9,0)&gt;0,OFFSET(List1!B$11,'Příloha č. 1'!A9,0),"")</f>
        <v>4</v>
      </c>
      <c r="C10" s="2" t="str">
        <f ca="1">IF(B10="","",CONCATENATE(OFFSET(List1!C$11,'Příloha č. 1'!A9,0),"
",OFFSET(List1!D$11,'Příloha č. 1'!A9,0),"
",OFFSET(List1!E$11,'Příloha č. 1'!A9,0),"
",OFFSET(List1!F$11,'Příloha č. 1'!A9,0)))</f>
        <v>SH ČMS - Krajské sdružení hasičů Olomouckého kraje
Schweitzerova 524/91
Olomouc
77900</v>
      </c>
      <c r="D10" s="79" t="str">
        <f ca="1">IF(B10="","",OFFSET(List1!L$11,'Příloha č. 1'!A9,0))</f>
        <v>Činnost spojená s organizací kulturních a sportovních akcí, včetně zabezpečení chodu kanceláře</v>
      </c>
      <c r="E10" s="114">
        <f ca="1">IF(B10="","",OFFSET(List1!O$11,'Příloha č. 1'!A9,0))</f>
        <v>450000</v>
      </c>
      <c r="F10" s="54" t="str">
        <f ca="1">IF(B10="","",OFFSET(List1!P$11,'Příloha č. 1'!A9,0))</f>
        <v>1/2020</v>
      </c>
      <c r="G10" s="115">
        <f ca="1">IF(B10="","",OFFSET(List1!R$11,'Příloha č. 1'!A9,0))</f>
        <v>280000</v>
      </c>
      <c r="H10" s="116" t="str">
        <f ca="1">IF(B10="","",OFFSET(List1!S$11,'Příloha č. 1'!A9,0))</f>
        <v>20.01.2021</v>
      </c>
      <c r="I10" s="112">
        <f ca="1">IF(B10="","",OFFSET(List1!T$11,'Příloha č. 1'!A9,0))</f>
        <v>10</v>
      </c>
      <c r="J10" s="112">
        <f ca="1">IF(B10="","",OFFSET(List1!U$11,'Příloha č. 1'!A9,0))</f>
        <v>100</v>
      </c>
      <c r="K10" s="112">
        <f ca="1">IF(B10="","",OFFSET(List1!V$11,'Příloha č. 1'!A9,0))</f>
        <v>100</v>
      </c>
      <c r="L10" s="112">
        <f ca="1">IF(B10="","",OFFSET(List1!W$11,'Příloha č. 1'!A9,0))</f>
        <v>210</v>
      </c>
      <c r="M10" s="113">
        <v>275000</v>
      </c>
    </row>
    <row r="11" spans="1:13" ht="72" x14ac:dyDescent="0.3">
      <c r="A11" s="78"/>
      <c r="B11" s="112"/>
      <c r="C11" s="2" t="str">
        <f ca="1">IF(B10="","",CONCATENATE("Okres ",OFFSET(List1!G$11,'Příloha č. 1'!A9,0),"
","Právní forma","
",OFFSET(List1!H$11,'Příloha č. 1'!A9,0),"
","IČO ",OFFSET(List1!I$11,'Příloha č. 1'!A9,0),"
 ","B.Ú. ",OFFSET(List1!J$11,'Příloha č. 1'!A9,0)))</f>
        <v>Okres Olomouc
Právní forma
Pobočný spolek
IČO 71164952
 B.Ú. - anonymizováno</v>
      </c>
      <c r="D11" s="4" t="str">
        <f ca="1">IF(B10="","",OFFSET(List1!M$11,'Příloha č. 1'!A9,0))</f>
        <v>podpora činnosti SH ČMS - Krajského sdružení hasičů Olomouckého kraje v roce 2020, která je spojená s organizací kulturních a sportovních akcí, včetně zabezpečení chodu kanceláře</v>
      </c>
      <c r="E11" s="114"/>
      <c r="F11" s="53"/>
      <c r="G11" s="115"/>
      <c r="H11" s="116"/>
      <c r="I11" s="112"/>
      <c r="J11" s="112"/>
      <c r="K11" s="112"/>
      <c r="L11" s="112"/>
      <c r="M11" s="113"/>
    </row>
    <row r="12" spans="1:13" ht="112.95" customHeight="1" x14ac:dyDescent="0.3">
      <c r="A12" s="78">
        <f>ROW()/3-1</f>
        <v>3</v>
      </c>
      <c r="B12" s="112"/>
      <c r="C12" s="2" t="str">
        <f ca="1">IF(B10="","",CONCATENATE("Zástupce","
",OFFSET(List1!K$11,'Příloha č. 1'!A9,0)))</f>
        <v>Zástupce
- anonymizováno</v>
      </c>
      <c r="D12" s="4" t="str">
        <f ca="1">IF(B10="","",CONCATENATE("Dotace bude použita na:",OFFSET(List1!N$11,'Příloha č. 1'!A9,0)))</f>
        <v>Dotace bude použita na:ceny, diplomy, medaile, propagaci, kancelářské potřeby a pomůcky, materiálně-technické vybavení a zabezpečení, občerstvení, pronájmy, ubytování, sportovní vybavení, mzdy a potřebné odvody a další výdaje spojené se zajištěním činnosti spolku a akcí</v>
      </c>
      <c r="E12" s="114"/>
      <c r="F12" s="54" t="str">
        <f ca="1">IF(B10="","",OFFSET(List1!Q$11,'Příloha č. 1'!A9,0))</f>
        <v>12/2020</v>
      </c>
      <c r="G12" s="115"/>
      <c r="H12" s="116"/>
      <c r="I12" s="112"/>
      <c r="J12" s="112"/>
      <c r="K12" s="112"/>
      <c r="L12" s="112"/>
      <c r="M12" s="113"/>
    </row>
    <row r="13" spans="1:13" ht="104.4" hidden="1" customHeight="1" x14ac:dyDescent="0.3">
      <c r="B13" s="112" t="str">
        <f ca="1">IF(OFFSET(List1!B$11,'Příloha č. 1'!A12,0)&gt;0,OFFSET(List1!B$11,'Příloha č. 1'!A12,0),"")</f>
        <v>5</v>
      </c>
      <c r="C13" s="2" t="str">
        <f ca="1">IF(B13="","",CONCATENATE(OFFSET(List1!C$11,'Příloha č. 1'!A12,0),"
",OFFSET(List1!D$11,'Příloha č. 1'!A12,0),"
",OFFSET(List1!E$11,'Příloha č. 1'!A12,0),"
",OFFSET(List1!F$11,'Příloha č. 1'!A12,0)))</f>
        <v>Sportovní klub při Hasičském záchranném sboru Olomouckého kraje, z. s.
Schweitzerova 91
Olomouc
77900</v>
      </c>
      <c r="D13" s="79" t="str">
        <f ca="1">IF(B13="","",OFFSET(List1!L$11,'Příloha č. 1'!A12,0))</f>
        <v>Činnost spojená s organizací kulturních a sportovních akcí, včetně zabezpečení chodu kanceláře</v>
      </c>
      <c r="E13" s="114">
        <f ca="1">IF(B13="","",OFFSET(List1!O$11,'Příloha č. 1'!A12,0))</f>
        <v>170000</v>
      </c>
      <c r="F13" s="54" t="str">
        <f ca="1">IF(B13="","",OFFSET(List1!P$11,'Příloha č. 1'!A12,0))</f>
        <v>1/2020</v>
      </c>
      <c r="G13" s="115">
        <f ca="1">IF(B13="","",OFFSET(List1!R$11,'Příloha č. 1'!A12,0))</f>
        <v>130000</v>
      </c>
      <c r="H13" s="116" t="str">
        <f ca="1">IF(B13="","",OFFSET(List1!S$11,'Příloha č. 1'!A12,0))</f>
        <v>20.01.2021</v>
      </c>
      <c r="I13" s="112">
        <f ca="1">IF(B13="","",OFFSET(List1!T$11,'Příloha č. 1'!A12,0))</f>
        <v>10</v>
      </c>
      <c r="J13" s="112">
        <f ca="1">IF(B13="","",OFFSET(List1!U$11,'Příloha č. 1'!A12,0))</f>
        <v>100</v>
      </c>
      <c r="K13" s="112">
        <f ca="1">IF(B13="","",OFFSET(List1!V$11,'Příloha č. 1'!A12,0))</f>
        <v>50</v>
      </c>
      <c r="L13" s="112">
        <f ca="1">IF(B13="","",OFFSET(List1!W$11,'Příloha č. 1'!A12,0))</f>
        <v>160</v>
      </c>
      <c r="M13" s="113">
        <v>125000</v>
      </c>
    </row>
    <row r="14" spans="1:13" ht="75" hidden="1" customHeight="1" x14ac:dyDescent="0.3">
      <c r="B14" s="112"/>
      <c r="C14" s="2" t="str">
        <f ca="1">IF(B13="","",CONCATENATE("Okres ",OFFSET(List1!G$11,'Příloha č. 1'!A12,0),"
","Právní forma","
",OFFSET(List1!H$11,'Příloha č. 1'!A12,0),"
","IČO ",OFFSET(List1!I$11,'Příloha č. 1'!A12,0),"
 ","B.Ú. ",OFFSET(List1!J$11,'Příloha č. 1'!A12,0)))</f>
        <v>Okres Olomouc
Právní forma
Spolek
IČO 26536706
 B.Ú. 193767741/0300</v>
      </c>
      <c r="D14" s="4" t="str">
        <f ca="1">IF(B13="","",OFFSET(List1!M$11,'Příloha č. 1'!A12,0))</f>
        <v>dotace na pořádání soutěží hasičů a na úhradu nákladů na přípravu reprezentace SK při HZS Olomouckého kraje, z.s.</v>
      </c>
      <c r="E14" s="114"/>
      <c r="F14" s="53"/>
      <c r="G14" s="115"/>
      <c r="H14" s="116"/>
      <c r="I14" s="112"/>
      <c r="J14" s="112"/>
      <c r="K14" s="112"/>
      <c r="L14" s="112"/>
      <c r="M14" s="113"/>
    </row>
    <row r="15" spans="1:13" ht="76.2" hidden="1" customHeight="1" x14ac:dyDescent="0.3">
      <c r="A15" s="57">
        <f>ROW()/3-1</f>
        <v>4</v>
      </c>
      <c r="B15" s="112"/>
      <c r="C15" s="2" t="str">
        <f ca="1">IF(B13="","",CONCATENATE("Zástupce","
",OFFSET(List1!K$11,'Příloha č. 1'!A12,0)))</f>
        <v>Zástupce
193767741/0300</v>
      </c>
      <c r="D15" s="4" t="str">
        <f ca="1">IF(B13="","",CONCATENATE("Dotace bude použita na:",OFFSET(List1!N$11,'Příloha č. 1'!A12,0)))</f>
        <v>Dotace bude použita na:poháry, medaile, věcné ceny, pitný režim a poskytnutí stravy při soutěži, pronájem sportovišť a na zabezpečení ubytování na soustředění reprezentace SK při HZS Olk, z.s.</v>
      </c>
      <c r="E15" s="114"/>
      <c r="F15" s="54" t="str">
        <f ca="1">IF(B13="","",OFFSET(List1!Q$11,'Příloha č. 1'!A12,0))</f>
        <v>12/2020</v>
      </c>
      <c r="G15" s="115"/>
      <c r="H15" s="116"/>
      <c r="I15" s="112"/>
      <c r="J15" s="112"/>
      <c r="K15" s="112"/>
      <c r="L15" s="112"/>
      <c r="M15" s="113"/>
    </row>
    <row r="16" spans="1:13" ht="75" customHeight="1" x14ac:dyDescent="0.3">
      <c r="B16" s="112" t="str">
        <f ca="1">IF(OFFSET(List1!B$11,'Příloha č. 1'!A15,0)&gt;0,OFFSET(List1!B$11,'Příloha č. 1'!A15,0),"")</f>
        <v>6</v>
      </c>
      <c r="C16" s="2" t="str">
        <f ca="1">IF(B16="","",CONCATENATE(OFFSET(List1!C$11,'Příloha č. 1'!A15,0),"
",OFFSET(List1!D$11,'Příloha č. 1'!A15,0),"
",OFFSET(List1!E$11,'Příloha č. 1'!A15,0),"
",OFFSET(List1!F$11,'Příloha č. 1'!A15,0)))</f>
        <v>SH ČMS - Okresní sdružení hasičů Přerov
Mánesova 1347
Lipník nad Bečvou
75131</v>
      </c>
      <c r="D16" s="79" t="str">
        <f ca="1">IF(B16="","",OFFSET(List1!L$11,'Příloha č. 1'!A15,0))</f>
        <v>Činnost spojená s organizací kulturních a sportovních akcí, včetně zabezpečení chodu kanceláře</v>
      </c>
      <c r="E16" s="114">
        <f ca="1">IF(B16="","",OFFSET(List1!O$11,'Příloha č. 1'!A15,0))</f>
        <v>620000</v>
      </c>
      <c r="F16" s="54" t="str">
        <f ca="1">IF(B16="","",OFFSET(List1!P$11,'Příloha č. 1'!A15,0))</f>
        <v>1/2020</v>
      </c>
      <c r="G16" s="115">
        <f ca="1">IF(B16="","",OFFSET(List1!R$11,'Příloha č. 1'!A15,0))</f>
        <v>280000</v>
      </c>
      <c r="H16" s="116" t="str">
        <f ca="1">IF(B16="","",OFFSET(List1!S$11,'Příloha č. 1'!A15,0))</f>
        <v>20.01.2021</v>
      </c>
      <c r="I16" s="112">
        <f ca="1">IF(B16="","",OFFSET(List1!T$11,'Příloha č. 1'!A15,0))</f>
        <v>25</v>
      </c>
      <c r="J16" s="112">
        <f ca="1">IF(B16="","",OFFSET(List1!U$11,'Příloha č. 1'!A15,0))</f>
        <v>50</v>
      </c>
      <c r="K16" s="112">
        <f ca="1">IF(B16="","",OFFSET(List1!V$11,'Příloha č. 1'!A15,0))</f>
        <v>50</v>
      </c>
      <c r="L16" s="112">
        <f ca="1">IF(B16="","",OFFSET(List1!W$11,'Příloha č. 1'!A15,0))</f>
        <v>125</v>
      </c>
      <c r="M16" s="113">
        <v>255000</v>
      </c>
    </row>
    <row r="17" spans="1:13" ht="75" customHeight="1" x14ac:dyDescent="0.3">
      <c r="B17" s="112"/>
      <c r="C17" s="2" t="str">
        <f ca="1">IF(B16="","",CONCATENATE("Okres ",OFFSET(List1!G$11,'Příloha č. 1'!A15,0),"
","Právní forma","
",OFFSET(List1!H$11,'Příloha č. 1'!A15,0),"
","IČO ",OFFSET(List1!I$11,'Příloha č. 1'!A15,0),"
 ","B.Ú. ",OFFSET(List1!J$11,'Příloha č. 1'!A15,0)))</f>
        <v>Okres Přerov
Právní forma
Pobočný spolek
IČO 64601641
 B.Ú. - anonymizováno</v>
      </c>
      <c r="D17" s="4" t="str">
        <f ca="1">IF(B16="","",OFFSET(List1!M$11,'Příloha č. 1'!A15,0))</f>
        <v>podpora činnosti SH ČMS - okresního sdružení hasičů Přerov v roce 2020, která je spojená s organizací kulturních a společenských akcí, včetně zabezpečení chodu kanceláře</v>
      </c>
      <c r="E17" s="114"/>
      <c r="F17" s="53"/>
      <c r="G17" s="115"/>
      <c r="H17" s="116"/>
      <c r="I17" s="112"/>
      <c r="J17" s="112"/>
      <c r="K17" s="112"/>
      <c r="L17" s="112"/>
      <c r="M17" s="113"/>
    </row>
    <row r="18" spans="1:13" ht="108.6" customHeight="1" x14ac:dyDescent="0.3">
      <c r="A18" s="57">
        <f>ROW()/3-1</f>
        <v>5</v>
      </c>
      <c r="B18" s="112"/>
      <c r="C18" s="2" t="str">
        <f ca="1">IF(B16="","",CONCATENATE("Zástupce","
",OFFSET(List1!K$11,'Příloha č. 1'!A15,0)))</f>
        <v>Zástupce
- anonymizováno</v>
      </c>
      <c r="D18" s="4" t="str">
        <f ca="1">IF(B16="","",CONCATENATE("Dotace bude použita na:",OFFSET(List1!N$11,'Příloha č. 1'!A15,0)))</f>
        <v>Dotace bude použita na:ceny, diplomy, medaile, propagaci, kancelářské potřeby a pomůcky, materiálně - technické vybavení a zabezpečení, občerstvení, pronájmy, ubytování, sportovní vybavení, mzdy, a potřebné odvody a další výdaje spojené se zajištěním činnosti spolku a akcí</v>
      </c>
      <c r="E18" s="114"/>
      <c r="F18" s="54" t="str">
        <f ca="1">IF(B16="","",OFFSET(List1!Q$11,'Příloha č. 1'!A15,0))</f>
        <v>12/2020</v>
      </c>
      <c r="G18" s="115"/>
      <c r="H18" s="116"/>
      <c r="I18" s="112"/>
      <c r="J18" s="112"/>
      <c r="K18" s="112"/>
      <c r="L18" s="112"/>
      <c r="M18" s="113"/>
    </row>
    <row r="19" spans="1:13" s="1" customFormat="1" ht="82.95" customHeight="1" x14ac:dyDescent="0.3">
      <c r="A19" s="57"/>
      <c r="B19" s="112" t="str">
        <f ca="1">IF(OFFSET(List1!B$11,'Příloha č. 1'!A18,0)&gt;0,OFFSET(List1!B$11,'Příloha č. 1'!A18,0),"")</f>
        <v>7</v>
      </c>
      <c r="C19" s="2" t="str">
        <f ca="1">IF(B19="","",CONCATENATE(OFFSET(List1!C$11,'Příloha č. 1'!A18,0),"
",OFFSET(List1!D$11,'Příloha č. 1'!A18,0),"
",OFFSET(List1!E$11,'Příloha č. 1'!A18,0),"
",OFFSET(List1!F$11,'Příloha č. 1'!A18,0)))</f>
        <v>SH ČMS - Okresní sdružení hasičů Prostějov
Wolkerova 1554/6
Prostějov
79601</v>
      </c>
      <c r="D19" s="79" t="str">
        <f ca="1">IF(B19="","",OFFSET(List1!L$11,'Příloha č. 1'!A18,0))</f>
        <v>Činnost spojená s organizací kulturních a sportovních akcí, včetně zabezpečení chodu kanceláře</v>
      </c>
      <c r="E19" s="114">
        <f ca="1">IF(B19="","",OFFSET(List1!O$11,'Příloha č. 1'!A18,0))</f>
        <v>720000</v>
      </c>
      <c r="F19" s="54" t="str">
        <f ca="1">IF(B19="","",OFFSET(List1!P$11,'Příloha č. 1'!A18,0))</f>
        <v>1/2020</v>
      </c>
      <c r="G19" s="115">
        <f ca="1">IF(B19="","",OFFSET(List1!R$11,'Příloha č. 1'!A18,0))</f>
        <v>280000</v>
      </c>
      <c r="H19" s="116" t="str">
        <f ca="1">IF(B19="","",OFFSET(List1!S$11,'Příloha č. 1'!A18,0))</f>
        <v>20.01.2021</v>
      </c>
      <c r="I19" s="112">
        <f ca="1">IF(B19="","",OFFSET(List1!T$11,'Příloha č. 1'!A18,0))</f>
        <v>80</v>
      </c>
      <c r="J19" s="112">
        <f ca="1">IF(B19="","",OFFSET(List1!U$11,'Příloha č. 1'!A18,0))</f>
        <v>50</v>
      </c>
      <c r="K19" s="112">
        <f ca="1">IF(B19="","",OFFSET(List1!V$11,'Příloha č. 1'!A18,0))</f>
        <v>50</v>
      </c>
      <c r="L19" s="112">
        <f ca="1">IF(B19="","",OFFSET(List1!W$11,'Příloha č. 1'!A18,0))</f>
        <v>180</v>
      </c>
      <c r="M19" s="113">
        <v>260000</v>
      </c>
    </row>
    <row r="20" spans="1:13" s="1" customFormat="1" ht="75" customHeight="1" x14ac:dyDescent="0.3">
      <c r="A20" s="57"/>
      <c r="B20" s="112"/>
      <c r="C20" s="2" t="str">
        <f ca="1">IF(B19="","",CONCATENATE("Okres ",OFFSET(List1!G$11,'Příloha č. 1'!A18,0),"
","Právní forma","
",OFFSET(List1!H$11,'Příloha č. 1'!A18,0),"
","IČO ",OFFSET(List1!I$11,'Příloha č. 1'!A18,0),"
 ","B.Ú. ",OFFSET(List1!J$11,'Příloha č. 1'!A18,0)))</f>
        <v>Okres Prostějov
Právní forma
Spolek
IČO 62859781
 B.Ú. - anonymizováno</v>
      </c>
      <c r="D20" s="4" t="str">
        <f ca="1">IF(B19="","",OFFSET(List1!M$11,'Příloha č. 1'!A18,0))</f>
        <v>dotace na činnost, která je spojena s pořádáním kulturních a sportovních akcí pro rok 2020, včetně zajištění chodu kanceláře</v>
      </c>
      <c r="E20" s="114"/>
      <c r="F20" s="53"/>
      <c r="G20" s="115"/>
      <c r="H20" s="116"/>
      <c r="I20" s="112"/>
      <c r="J20" s="112"/>
      <c r="K20" s="112"/>
      <c r="L20" s="112"/>
      <c r="M20" s="113"/>
    </row>
    <row r="21" spans="1:13" s="1" customFormat="1" ht="88.95" customHeight="1" x14ac:dyDescent="0.3">
      <c r="A21" s="57">
        <f>ROW()/3-1</f>
        <v>6</v>
      </c>
      <c r="B21" s="112"/>
      <c r="C21" s="2" t="str">
        <f ca="1">IF(B19="","",CONCATENATE("Zástupce","
",OFFSET(List1!K$11,'Příloha č. 1'!A18,0)))</f>
        <v>Zástupce
- anonymizováno</v>
      </c>
      <c r="D21" s="4" t="str">
        <f ca="1">IF(B19="","",CONCATENATE("Dotace bude použita na:",OFFSET(List1!N$11,'Příloha č. 1'!A18,0)))</f>
        <v>Dotace bude použita na:výdaje spojené s úhradou mezd včetně zajištění chodu kanceláře, výdaje spojené s pořádáním kulturních a sportovních akcí, dále na výdaje činnosti spolku v souladu s pravidly DT 2</v>
      </c>
      <c r="E21" s="114"/>
      <c r="F21" s="54" t="str">
        <f ca="1">IF(B19="","",OFFSET(List1!Q$11,'Příloha č. 1'!A18,0))</f>
        <v>12/2020</v>
      </c>
      <c r="G21" s="115"/>
      <c r="H21" s="116"/>
      <c r="I21" s="112"/>
      <c r="J21" s="112"/>
      <c r="K21" s="112"/>
      <c r="L21" s="112"/>
      <c r="M21" s="113"/>
    </row>
    <row r="22" spans="1:13" s="1" customFormat="1" ht="85.95" customHeight="1" x14ac:dyDescent="0.3">
      <c r="A22" s="57"/>
      <c r="B22" s="112" t="str">
        <f ca="1">IF(OFFSET(List1!B$11,'Příloha č. 1'!A21,0)&gt;0,OFFSET(List1!B$11,'Příloha č. 1'!A21,0),"")</f>
        <v>8</v>
      </c>
      <c r="C22" s="2" t="str">
        <f ca="1">IF(B22="","",CONCATENATE(OFFSET(List1!C$11,'Příloha č. 1'!A21,0),"
",OFFSET(List1!D$11,'Příloha č. 1'!A21,0),"
",OFFSET(List1!E$11,'Příloha č. 1'!A21,0),"
",OFFSET(List1!F$11,'Příloha č. 1'!A21,0)))</f>
        <v>SH ČMS - Okresní sdružení hasičů Šumperk
Nemocniční 3299/7
Šumperk
78701</v>
      </c>
      <c r="D22" s="79" t="str">
        <f ca="1">IF(B22="","",OFFSET(List1!L$11,'Příloha č. 1'!A21,0))</f>
        <v>Činnost spojená s organizací kulturních a sportovních akcí, včetně zabezpečení chodu kanceláře</v>
      </c>
      <c r="E22" s="114">
        <f ca="1">IF(B22="","",OFFSET(List1!O$11,'Příloha č. 1'!A21,0))</f>
        <v>760000</v>
      </c>
      <c r="F22" s="54" t="str">
        <f ca="1">IF(B22="","",OFFSET(List1!P$11,'Příloha č. 1'!A21,0))</f>
        <v>1/2020</v>
      </c>
      <c r="G22" s="115">
        <f ca="1">IF(B22="","",OFFSET(List1!R$11,'Příloha č. 1'!A21,0))</f>
        <v>280000</v>
      </c>
      <c r="H22" s="116" t="str">
        <f ca="1">IF(B22="","",OFFSET(List1!S$11,'Příloha č. 1'!A21,0))</f>
        <v>20.01.2021</v>
      </c>
      <c r="I22" s="112">
        <f ca="1">IF(B22="","",OFFSET(List1!T$11,'Příloha č. 1'!A21,0))</f>
        <v>80</v>
      </c>
      <c r="J22" s="112">
        <f ca="1">IF(B22="","",OFFSET(List1!U$11,'Příloha č. 1'!A21,0))</f>
        <v>50</v>
      </c>
      <c r="K22" s="112">
        <f ca="1">IF(B22="","",OFFSET(List1!V$11,'Příloha č. 1'!A21,0))</f>
        <v>50</v>
      </c>
      <c r="L22" s="112">
        <f ca="1">IF(B22="","",OFFSET(List1!W$11,'Příloha č. 1'!A21,0))</f>
        <v>180</v>
      </c>
      <c r="M22" s="113">
        <v>260000</v>
      </c>
    </row>
    <row r="23" spans="1:13" s="1" customFormat="1" ht="75" customHeight="1" x14ac:dyDescent="0.3">
      <c r="A23" s="57"/>
      <c r="B23" s="112"/>
      <c r="C23" s="2" t="str">
        <f ca="1">IF(B22="","",CONCATENATE("Okres ",OFFSET(List1!G$11,'Příloha č. 1'!A21,0),"
","Právní forma","
",OFFSET(List1!H$11,'Příloha č. 1'!A21,0),"
","IČO ",OFFSET(List1!I$11,'Příloha č. 1'!A21,0),"
 ","B.Ú. ",OFFSET(List1!J$11,'Příloha č. 1'!A21,0)))</f>
        <v>Okres Šumperk
Právní forma
Pobočný spolek
IČO 62353284
 B.Ú. - anonymizováno</v>
      </c>
      <c r="D23" s="4" t="str">
        <f ca="1">IF(B22="","",OFFSET(List1!M$11,'Příloha č. 1'!A21,0))</f>
        <v>podpora činnosti SH ČMS - Okresní sdružení hasičů Šumperk v roce 2020, která je spojená s organizací kulturních a sportovních akcí, včetně zabezpečení chodu kanceláře</v>
      </c>
      <c r="E23" s="114"/>
      <c r="F23" s="53"/>
      <c r="G23" s="115"/>
      <c r="H23" s="116"/>
      <c r="I23" s="112"/>
      <c r="J23" s="112"/>
      <c r="K23" s="112"/>
      <c r="L23" s="112"/>
      <c r="M23" s="113"/>
    </row>
    <row r="24" spans="1:13" s="1" customFormat="1" ht="117" customHeight="1" x14ac:dyDescent="0.3">
      <c r="A24" s="57">
        <f>ROW()/3-1</f>
        <v>7</v>
      </c>
      <c r="B24" s="112"/>
      <c r="C24" s="2" t="str">
        <f ca="1">IF(B22="","",CONCATENATE("Zástupce","
",OFFSET(List1!K$11,'Příloha č. 1'!A21,0)))</f>
        <v>Zástupce
- anonymizováno</v>
      </c>
      <c r="D24" s="4" t="str">
        <f ca="1">IF(B22="","",CONCATENATE("Dotace bude použita na:",OFFSET(List1!N$11,'Příloha č. 1'!A21,0)))</f>
        <v>Dotace bude použita na:ceny, diplomy,medaile, propagace, kancelářské potřeby a pomůcky, materiálně-technické vybavení a zabezpečení, občerstvení, pronájmy, ubytování, sportovní vybavení, mzdy a potřebné odvody a další výdaje spojené se zajištěním činnosti spolku a akcí</v>
      </c>
      <c r="E24" s="114"/>
      <c r="F24" s="54" t="str">
        <f ca="1">IF(B22="","",OFFSET(List1!Q$11,'Příloha č. 1'!A21,0))</f>
        <v>12/2020</v>
      </c>
      <c r="G24" s="115"/>
      <c r="H24" s="116"/>
      <c r="I24" s="112"/>
      <c r="J24" s="112"/>
      <c r="K24" s="112"/>
      <c r="L24" s="112"/>
      <c r="M24" s="113"/>
    </row>
    <row r="25" spans="1:13" s="1" customFormat="1" ht="88.2" hidden="1" customHeight="1" x14ac:dyDescent="0.3">
      <c r="A25" s="57"/>
      <c r="B25" s="112" t="str">
        <f ca="1">IF(OFFSET(List1!B$11,'Příloha č. 1'!A24,0)&gt;0,OFFSET(List1!B$11,'Příloha č. 1'!A24,0),"")</f>
        <v>9</v>
      </c>
      <c r="C25" s="2" t="str">
        <f ca="1">IF(B25="","",CONCATENATE(OFFSET(List1!C$11,'Příloha č. 1'!A24,0),"
",OFFSET(List1!D$11,'Příloha č. 1'!A24,0),"
",OFFSET(List1!E$11,'Příloha č. 1'!A24,0),"
",OFFSET(List1!F$11,'Příloha č. 1'!A24,0)))</f>
        <v>Česká asociace hasičských důstojníků, z.s.
Výškovická 2995/40
Ostrava
70030</v>
      </c>
      <c r="D25" s="79" t="str">
        <f ca="1">IF(B25="","",OFFSET(List1!L$11,'Příloha č. 1'!A24,0))</f>
        <v>Činnost spojená s organizací kulturních a sportovních akcí, včetně zabezpečení chodu kanceláře</v>
      </c>
      <c r="E25" s="114">
        <f ca="1">IF(B25="","",OFFSET(List1!O$11,'Příloha č. 1'!A24,0))</f>
        <v>40000</v>
      </c>
      <c r="F25" s="54" t="str">
        <f ca="1">IF(B25="","",OFFSET(List1!P$11,'Příloha č. 1'!A24,0))</f>
        <v>1/2020</v>
      </c>
      <c r="G25" s="115">
        <f ca="1">IF(B25="","",OFFSET(List1!R$11,'Příloha č. 1'!A24,0))</f>
        <v>35000</v>
      </c>
      <c r="H25" s="116" t="str">
        <f ca="1">IF(B25="","",OFFSET(List1!S$11,'Příloha č. 1'!A24,0))</f>
        <v>31.07.2020</v>
      </c>
      <c r="I25" s="112">
        <f ca="1">IF(B25="","",OFFSET(List1!T$11,'Příloha č. 1'!A24,0))</f>
        <v>10</v>
      </c>
      <c r="J25" s="112">
        <f ca="1">IF(B25="","",OFFSET(List1!U$11,'Příloha č. 1'!A24,0))</f>
        <v>100</v>
      </c>
      <c r="K25" s="112">
        <f ca="1">IF(B25="","",OFFSET(List1!V$11,'Příloha č. 1'!A24,0))</f>
        <v>50</v>
      </c>
      <c r="L25" s="112">
        <f ca="1">IF(B25="","",OFFSET(List1!W$11,'Příloha č. 1'!A24,0))</f>
        <v>160</v>
      </c>
      <c r="M25" s="113">
        <v>30000</v>
      </c>
    </row>
    <row r="26" spans="1:13" s="1" customFormat="1" ht="75" hidden="1" customHeight="1" x14ac:dyDescent="0.3">
      <c r="A26" s="57"/>
      <c r="B26" s="112"/>
      <c r="C26" s="2" t="str">
        <f ca="1">IF(B25="","",CONCATENATE("Okres ",OFFSET(List1!G$11,'Příloha č. 1'!A24,0),"
","Právní forma","
",OFFSET(List1!H$11,'Příloha č. 1'!A24,0),"
","IČO ",OFFSET(List1!I$11,'Příloha č. 1'!A24,0),"
 ","B.Ú. ",OFFSET(List1!J$11,'Příloha č. 1'!A24,0)))</f>
        <v>Okres Ostrava - město
Právní forma
Spolek
IČO 65469062
 B.Ú. 112016955/0300</v>
      </c>
      <c r="D26" s="4" t="str">
        <f ca="1">IF(B25="","",OFFSET(List1!M$11,'Příloha č. 1'!A24,0))</f>
        <v>17. ročník soutěže pro dobrovolné hasiče Rallye Hamry 2020</v>
      </c>
      <c r="E26" s="114"/>
      <c r="F26" s="53"/>
      <c r="G26" s="115"/>
      <c r="H26" s="116"/>
      <c r="I26" s="112"/>
      <c r="J26" s="112"/>
      <c r="K26" s="112"/>
      <c r="L26" s="112"/>
      <c r="M26" s="113"/>
    </row>
    <row r="27" spans="1:13" s="1" customFormat="1" ht="88.95" hidden="1" customHeight="1" x14ac:dyDescent="0.3">
      <c r="A27" s="57">
        <f>ROW()/3-1</f>
        <v>8</v>
      </c>
      <c r="B27" s="112"/>
      <c r="C27" s="2" t="str">
        <f ca="1">IF(B25="","",CONCATENATE("Zástupce","
",OFFSET(List1!K$11,'Příloha č. 1'!A24,0)))</f>
        <v>Zástupce
112016955/0300</v>
      </c>
      <c r="D27" s="4" t="str">
        <f ca="1">IF(B25="","",CONCATENATE("Dotace bude použita na:",OFFSET(List1!N$11,'Příloha č. 1'!A24,0)))</f>
        <v>Dotace bude použita na:materiál pro maskování figurantů a imitační materiál, poháry a ceny pro soutěžící, označení soutěžících a pořadatelů, pitný režim, strava soutěžících a pořadatelů, kancelářské potřeby</v>
      </c>
      <c r="E27" s="114"/>
      <c r="F27" s="54" t="str">
        <f ca="1">IF(B25="","",OFFSET(List1!Q$11,'Příloha č. 1'!A24,0))</f>
        <v>5/2020</v>
      </c>
      <c r="G27" s="115"/>
      <c r="H27" s="116"/>
      <c r="I27" s="112"/>
      <c r="J27" s="112"/>
      <c r="K27" s="112"/>
      <c r="L27" s="112"/>
      <c r="M27" s="113"/>
    </row>
    <row r="28" spans="1:13" s="1" customFormat="1" ht="75" customHeight="1" x14ac:dyDescent="0.3">
      <c r="A28" s="57"/>
      <c r="B28" s="112" t="str">
        <f ca="1">IF(OFFSET(List1!B$11,'Příloha č. 1'!A27,0)&gt;0,OFFSET(List1!B$11,'Příloha č. 1'!A27,0),"")</f>
        <v>10</v>
      </c>
      <c r="C28" s="2" t="str">
        <f ca="1">IF(B28="","",CONCATENATE(OFFSET(List1!C$11,'Příloha č. 1'!A27,0),"
",OFFSET(List1!D$11,'Příloha č. 1'!A27,0),"
",OFFSET(List1!E$11,'Příloha č. 1'!A27,0),"
",OFFSET(List1!F$11,'Příloha č. 1'!A27,0)))</f>
        <v>SH ČMS - Okresní sdružení hasičů Jeseník
U Bělidla 1258/1
Jeseník
79001</v>
      </c>
      <c r="D28" s="79" t="str">
        <f ca="1">IF(B28="","",OFFSET(List1!L$11,'Příloha č. 1'!A27,0))</f>
        <v>Činnost spojená s organizací kulturních a sportovních akcí, včetně zabezpečení chodu kanceláře</v>
      </c>
      <c r="E28" s="114">
        <f ca="1">IF(B28="","",OFFSET(List1!O$11,'Příloha č. 1'!A27,0))</f>
        <v>565000</v>
      </c>
      <c r="F28" s="54" t="str">
        <f ca="1">IF(B28="","",OFFSET(List1!P$11,'Příloha č. 1'!A27,0))</f>
        <v>1/2020</v>
      </c>
      <c r="G28" s="115">
        <f ca="1">IF(B28="","",OFFSET(List1!R$11,'Příloha č. 1'!A27,0))</f>
        <v>240000</v>
      </c>
      <c r="H28" s="116" t="str">
        <f ca="1">IF(B28="","",OFFSET(List1!S$11,'Příloha č. 1'!A27,0))</f>
        <v>20.01.2021</v>
      </c>
      <c r="I28" s="112">
        <f ca="1">IF(B28="","",OFFSET(List1!T$11,'Příloha č. 1'!A27,0))</f>
        <v>100</v>
      </c>
      <c r="J28" s="112">
        <f ca="1">IF(B28="","",OFFSET(List1!U$11,'Příloha č. 1'!A27,0))</f>
        <v>50</v>
      </c>
      <c r="K28" s="112">
        <f ca="1">IF(B28="","",OFFSET(List1!V$11,'Příloha č. 1'!A27,0))</f>
        <v>50</v>
      </c>
      <c r="L28" s="112">
        <f ca="1">IF(B28="","",OFFSET(List1!W$11,'Příloha č. 1'!A27,0))</f>
        <v>200</v>
      </c>
      <c r="M28" s="113">
        <v>235000</v>
      </c>
    </row>
    <row r="29" spans="1:13" s="1" customFormat="1" ht="75" customHeight="1" x14ac:dyDescent="0.3">
      <c r="A29" s="57"/>
      <c r="B29" s="112"/>
      <c r="C29" s="2" t="str">
        <f ca="1">IF(B28="","",CONCATENATE("Okres ",OFFSET(List1!G$11,'Příloha č. 1'!A27,0),"
","Právní forma","
",OFFSET(List1!H$11,'Příloha č. 1'!A27,0),"
","IČO ",OFFSET(List1!I$11,'Příloha č. 1'!A27,0),"
 ","B.Ú. ",OFFSET(List1!J$11,'Příloha č. 1'!A27,0)))</f>
        <v>Okres Jeseník
Právní forma
Pobočný spolek
IČO 64095525
 B.Ú. - anonymizováno</v>
      </c>
      <c r="D29" s="4" t="str">
        <f ca="1">IF(B28="","",OFFSET(List1!M$11,'Příloha č. 1'!A27,0))</f>
        <v>dotace na činnost OSH Jeseník, která je spojena s pořádaním kulturních a sportovních akcí pro rok 2020, včetně zajištění chodu kanceláře</v>
      </c>
      <c r="E29" s="114"/>
      <c r="F29" s="53"/>
      <c r="G29" s="115"/>
      <c r="H29" s="116"/>
      <c r="I29" s="112"/>
      <c r="J29" s="112"/>
      <c r="K29" s="112"/>
      <c r="L29" s="112"/>
      <c r="M29" s="113"/>
    </row>
    <row r="30" spans="1:13" s="1" customFormat="1" ht="93" customHeight="1" x14ac:dyDescent="0.3">
      <c r="A30" s="57">
        <f>ROW()/3-1</f>
        <v>9</v>
      </c>
      <c r="B30" s="112"/>
      <c r="C30" s="2" t="str">
        <f ca="1">IF(B28="","",CONCATENATE("Zástupce","
",OFFSET(List1!K$11,'Příloha č. 1'!A27,0)))</f>
        <v>Zástupce
- anonymizováno</v>
      </c>
      <c r="D30" s="4" t="str">
        <f ca="1">IF(B28="","",CONCATENATE("Dotace bude použita na:",OFFSET(List1!N$11,'Příloha č. 1'!A27,0)))</f>
        <v>Dotace bude použita na:výdaje spojené s úhradou mezd včetně zajištění chodu kanceláře, výdaje spojené s pořádáním kulturních a sportovních akcí, dále na výdaje na činnost pobočného spolku hasičův souladu s Pravidly DT 2</v>
      </c>
      <c r="E30" s="114"/>
      <c r="F30" s="54" t="str">
        <f ca="1">IF(B28="","",OFFSET(List1!Q$11,'Příloha č. 1'!A27,0))</f>
        <v>12/2020</v>
      </c>
      <c r="G30" s="115"/>
      <c r="H30" s="116"/>
      <c r="I30" s="112"/>
      <c r="J30" s="112"/>
      <c r="K30" s="112"/>
      <c r="L30" s="112"/>
      <c r="M30" s="113"/>
    </row>
    <row r="31" spans="1:13" s="1" customFormat="1" ht="75" customHeight="1" x14ac:dyDescent="0.3">
      <c r="A31" s="57"/>
      <c r="B31" s="112" t="str">
        <f ca="1">IF(OFFSET(List1!B$11,'Příloha č. 1'!A30,0)&gt;0,OFFSET(List1!B$11,'Příloha č. 1'!A30,0),"")</f>
        <v/>
      </c>
      <c r="C31" s="2" t="str">
        <f ca="1">IF(B31="","",CONCATENATE(OFFSET(List1!C$11,'Příloha č. 1'!A30,0),"
",OFFSET(List1!D$11,'Příloha č. 1'!A30,0),"
",OFFSET(List1!E$11,'Příloha č. 1'!A30,0),"
",OFFSET(List1!F$11,'Příloha č. 1'!A30,0)))</f>
        <v/>
      </c>
      <c r="D31" s="79" t="str">
        <f ca="1">IF(B31="","",OFFSET(List1!L$11,'Příloha č. 1'!A30,0))</f>
        <v/>
      </c>
      <c r="E31" s="114" t="str">
        <f ca="1">IF(B31="","",OFFSET(List1!O$11,'Příloha č. 1'!A30,0))</f>
        <v/>
      </c>
      <c r="F31" s="54" t="str">
        <f ca="1">IF(B31="","",OFFSET(List1!P$11,'Příloha č. 1'!A30,0))</f>
        <v/>
      </c>
      <c r="G31" s="115" t="str">
        <f ca="1">IF(B31="","",OFFSET(List1!R$11,'Příloha č. 1'!A30,0))</f>
        <v/>
      </c>
      <c r="H31" s="116" t="str">
        <f ca="1">IF(B31="","",OFFSET(List1!S$11,'Příloha č. 1'!A30,0))</f>
        <v/>
      </c>
      <c r="I31" s="112" t="str">
        <f ca="1">IF(B31="","",OFFSET(List1!T$11,'Příloha č. 1'!A30,0))</f>
        <v/>
      </c>
      <c r="J31" s="112" t="str">
        <f ca="1">IF(B31="","",OFFSET(List1!U$11,'Příloha č. 1'!A30,0))</f>
        <v/>
      </c>
      <c r="K31" s="112" t="str">
        <f ca="1">IF(B31="","",OFFSET(List1!V$11,'Příloha č. 1'!A30,0))</f>
        <v/>
      </c>
      <c r="L31" s="117" t="s">
        <v>108</v>
      </c>
      <c r="M31" s="113">
        <v>1545000</v>
      </c>
    </row>
    <row r="32" spans="1:13" s="1" customFormat="1" ht="75" customHeight="1" x14ac:dyDescent="0.3">
      <c r="A32" s="57"/>
      <c r="B32" s="112"/>
      <c r="C32" s="2" t="str">
        <f ca="1">IF(B31="","",CONCATENATE("Okres ",OFFSET(List1!G$11,'Příloha č. 1'!A30,0),"
","Právní forma","
",OFFSET(List1!H$11,'Příloha č. 1'!A30,0),"
","IČO ",OFFSET(List1!I$11,'Příloha č. 1'!A30,0),"
 ","B.Ú. ",OFFSET(List1!J$11,'Příloha č. 1'!A30,0)))</f>
        <v/>
      </c>
      <c r="D32" s="4" t="str">
        <f ca="1">IF(B31="","",OFFSET(List1!M$11,'Příloha č. 1'!A30,0))</f>
        <v/>
      </c>
      <c r="E32" s="114"/>
      <c r="F32" s="53"/>
      <c r="G32" s="115"/>
      <c r="H32" s="116"/>
      <c r="I32" s="112"/>
      <c r="J32" s="112"/>
      <c r="K32" s="112"/>
      <c r="L32" s="117"/>
      <c r="M32" s="113"/>
    </row>
    <row r="33" spans="1:13" s="1" customFormat="1" ht="30" customHeight="1" x14ac:dyDescent="0.3">
      <c r="A33" s="57">
        <f>ROW()/3-1</f>
        <v>10</v>
      </c>
      <c r="B33" s="112"/>
      <c r="C33" s="2" t="str">
        <f ca="1">IF(B31="","",CONCATENATE("Zástupce","
",OFFSET(List1!K$11,'Příloha č. 1'!A30,0)))</f>
        <v/>
      </c>
      <c r="D33" s="4" t="str">
        <f ca="1">IF(B31="","",CONCATENATE("Dotace bude použita na:",OFFSET(List1!N$11,'Příloha č. 1'!A30,0)))</f>
        <v/>
      </c>
      <c r="E33" s="114"/>
      <c r="F33" s="54" t="str">
        <f ca="1">IF(B31="","",OFFSET(List1!Q$11,'Příloha č. 1'!A30,0))</f>
        <v/>
      </c>
      <c r="G33" s="115"/>
      <c r="H33" s="116"/>
      <c r="I33" s="112"/>
      <c r="J33" s="112"/>
      <c r="K33" s="112"/>
      <c r="L33" s="117"/>
      <c r="M33" s="113"/>
    </row>
    <row r="34" spans="1:13" s="1" customFormat="1" ht="75" customHeight="1" x14ac:dyDescent="0.3">
      <c r="A34" s="57"/>
      <c r="B34" s="112" t="str">
        <f ca="1">IF(OFFSET(List1!B$11,'Příloha č. 1'!A33,0)&gt;0,OFFSET(List1!B$11,'Příloha č. 1'!A33,0),"")</f>
        <v/>
      </c>
      <c r="C34" s="2" t="str">
        <f ca="1">IF(B34="","",CONCATENATE(OFFSET(List1!C$11,'Příloha č. 1'!A33,0),"
",OFFSET(List1!D$11,'Příloha č. 1'!A33,0),"
",OFFSET(List1!E$11,'Příloha č. 1'!A33,0),"
",OFFSET(List1!F$11,'Příloha č. 1'!A33,0)))</f>
        <v/>
      </c>
      <c r="D34" s="79" t="str">
        <f ca="1">IF(B34="","",OFFSET(List1!L$11,'Příloha č. 1'!A33,0))</f>
        <v/>
      </c>
      <c r="E34" s="114" t="str">
        <f ca="1">IF(B34="","",OFFSET(List1!O$11,'Příloha č. 1'!A33,0))</f>
        <v/>
      </c>
      <c r="F34" s="54" t="str">
        <f ca="1">IF(B34="","",OFFSET(List1!P$11,'Příloha č. 1'!A33,0))</f>
        <v/>
      </c>
      <c r="G34" s="115" t="str">
        <f ca="1">IF(B34="","",OFFSET(List1!R$11,'Příloha č. 1'!A33,0))</f>
        <v/>
      </c>
      <c r="H34" s="116" t="str">
        <f ca="1">IF(B34="","",OFFSET(List1!S$11,'Příloha č. 1'!A33,0))</f>
        <v/>
      </c>
      <c r="I34" s="112" t="str">
        <f ca="1">IF(B34="","",OFFSET(List1!T$11,'Příloha č. 1'!A33,0))</f>
        <v/>
      </c>
      <c r="J34" s="112" t="str">
        <f ca="1">IF(B34="","",OFFSET(List1!U$11,'Příloha č. 1'!A33,0))</f>
        <v/>
      </c>
      <c r="K34" s="112" t="str">
        <f ca="1">IF(B34="","",OFFSET(List1!V$11,'Příloha č. 1'!A33,0))</f>
        <v/>
      </c>
      <c r="L34" s="112" t="str">
        <f ca="1">IF(B34="","",OFFSET(List1!W$11,'Příloha č. 1'!A33,0))</f>
        <v/>
      </c>
      <c r="M34" s="115" t="str">
        <f ca="1">IF(B34="","",OFFSET(List1!X$11,'Příloha č. 1'!A33,0))</f>
        <v/>
      </c>
    </row>
    <row r="35" spans="1:13" s="1" customFormat="1" ht="75" customHeight="1" x14ac:dyDescent="0.3">
      <c r="A35" s="57"/>
      <c r="B35" s="112"/>
      <c r="C35" s="2" t="str">
        <f ca="1">IF(B34="","",CONCATENATE("Okres ",OFFSET(List1!G$11,'Příloha č. 1'!A33,0),"
","Právní forma","
",OFFSET(List1!H$11,'Příloha č. 1'!A33,0),"
","IČO ",OFFSET(List1!I$11,'Příloha č. 1'!A33,0),"
 ","B.Ú. ",OFFSET(List1!J$11,'Příloha č. 1'!A33,0)))</f>
        <v/>
      </c>
      <c r="D35" s="4" t="str">
        <f ca="1">IF(B34="","",OFFSET(List1!M$11,'Příloha č. 1'!A33,0))</f>
        <v/>
      </c>
      <c r="E35" s="114"/>
      <c r="F35" s="53"/>
      <c r="G35" s="115"/>
      <c r="H35" s="116"/>
      <c r="I35" s="112"/>
      <c r="J35" s="112"/>
      <c r="K35" s="112"/>
      <c r="L35" s="112"/>
      <c r="M35" s="115"/>
    </row>
    <row r="36" spans="1:13" s="1" customFormat="1" x14ac:dyDescent="0.3">
      <c r="A36" s="58"/>
      <c r="C36" s="2"/>
      <c r="D36" s="4"/>
      <c r="E36" s="8"/>
      <c r="F36" s="55"/>
      <c r="G36" s="6"/>
      <c r="M36" s="6"/>
    </row>
    <row r="37" spans="1:13" s="1" customFormat="1" x14ac:dyDescent="0.3">
      <c r="A37" s="58"/>
      <c r="C37" s="2"/>
      <c r="D37" s="4"/>
      <c r="E37" s="8"/>
      <c r="F37" s="55"/>
      <c r="G37" s="6"/>
      <c r="M37" s="6"/>
    </row>
    <row r="38" spans="1:13" s="1" customFormat="1" x14ac:dyDescent="0.3">
      <c r="A38" s="58"/>
      <c r="C38" s="2"/>
      <c r="D38" s="4"/>
      <c r="E38" s="8"/>
      <c r="F38" s="55"/>
      <c r="G38" s="6"/>
      <c r="M38" s="6"/>
    </row>
    <row r="39" spans="1:13" s="1" customFormat="1" x14ac:dyDescent="0.3">
      <c r="A39" s="58"/>
      <c r="C39" s="2"/>
      <c r="D39" s="4"/>
      <c r="E39" s="8"/>
      <c r="F39" s="55"/>
      <c r="G39" s="6"/>
      <c r="M39" s="6"/>
    </row>
    <row r="40" spans="1:13" x14ac:dyDescent="0.3">
      <c r="C40" s="2"/>
      <c r="D40" s="4"/>
      <c r="E40" s="8"/>
      <c r="F40" s="55"/>
      <c r="G40" s="6"/>
      <c r="H40" s="1"/>
      <c r="I40" s="1"/>
      <c r="J40" s="1"/>
      <c r="K40" s="1"/>
      <c r="L40" s="1"/>
      <c r="M40" s="6"/>
    </row>
    <row r="41" spans="1:13" x14ac:dyDescent="0.3">
      <c r="C41" s="2"/>
      <c r="D41" s="4"/>
      <c r="E41" s="8"/>
      <c r="F41" s="55"/>
      <c r="G41" s="6"/>
      <c r="H41" s="1"/>
      <c r="I41" s="1"/>
      <c r="J41" s="1"/>
      <c r="K41" s="1"/>
      <c r="L41" s="1"/>
      <c r="M41" s="6"/>
    </row>
    <row r="42" spans="1:13" x14ac:dyDescent="0.3">
      <c r="C42" s="2"/>
      <c r="D42" s="4"/>
      <c r="E42" s="8"/>
      <c r="F42" s="55"/>
      <c r="G42" s="6"/>
      <c r="H42" s="1"/>
      <c r="I42" s="1"/>
      <c r="J42" s="1"/>
      <c r="K42" s="1"/>
      <c r="L42" s="1"/>
      <c r="M42" s="6"/>
    </row>
    <row r="43" spans="1:13" x14ac:dyDescent="0.3">
      <c r="C43" s="2"/>
      <c r="D43" s="4"/>
      <c r="E43" s="8"/>
      <c r="F43" s="55"/>
      <c r="G43" s="6"/>
      <c r="H43" s="1"/>
      <c r="I43" s="1"/>
      <c r="J43" s="1"/>
      <c r="K43" s="1"/>
      <c r="L43" s="1"/>
      <c r="M43" s="6"/>
    </row>
    <row r="44" spans="1:13" x14ac:dyDescent="0.3">
      <c r="C44" s="2"/>
      <c r="D44" s="4"/>
      <c r="E44" s="8"/>
      <c r="F44" s="55"/>
      <c r="G44" s="6"/>
      <c r="H44" s="1"/>
      <c r="I44" s="1"/>
      <c r="J44" s="1"/>
      <c r="K44" s="1"/>
      <c r="L44" s="1"/>
      <c r="M44" s="6"/>
    </row>
    <row r="45" spans="1:13" x14ac:dyDescent="0.3">
      <c r="C45" s="2"/>
      <c r="D45" s="4"/>
      <c r="E45" s="8"/>
      <c r="F45" s="55"/>
      <c r="G45" s="6"/>
      <c r="H45" s="1"/>
      <c r="I45" s="1"/>
      <c r="J45" s="1"/>
      <c r="K45" s="1"/>
      <c r="L45" s="1"/>
      <c r="M45" s="6"/>
    </row>
    <row r="46" spans="1:13" x14ac:dyDescent="0.3">
      <c r="C46" s="2"/>
      <c r="D46" s="4"/>
      <c r="E46" s="8"/>
      <c r="F46" s="55"/>
      <c r="G46" s="6"/>
      <c r="H46" s="1"/>
      <c r="I46" s="1"/>
      <c r="J46" s="1"/>
      <c r="K46" s="1"/>
      <c r="L46" s="1"/>
      <c r="M46" s="6"/>
    </row>
    <row r="47" spans="1:13" x14ac:dyDescent="0.3">
      <c r="C47" s="2"/>
      <c r="D47" s="4"/>
      <c r="E47" s="8"/>
      <c r="F47" s="55"/>
      <c r="G47" s="6"/>
      <c r="H47" s="1"/>
      <c r="I47" s="1"/>
      <c r="J47" s="1"/>
      <c r="K47" s="1"/>
      <c r="L47" s="1"/>
      <c r="M47" s="6"/>
    </row>
  </sheetData>
  <mergeCells count="99">
    <mergeCell ref="M34:M35"/>
    <mergeCell ref="L31:L33"/>
    <mergeCell ref="M31:M33"/>
    <mergeCell ref="B34:B35"/>
    <mergeCell ref="E34:E35"/>
    <mergeCell ref="G34:G35"/>
    <mergeCell ref="H34:H35"/>
    <mergeCell ref="I34:I35"/>
    <mergeCell ref="J34:J35"/>
    <mergeCell ref="K34:K35"/>
    <mergeCell ref="L34:L35"/>
    <mergeCell ref="J31:J33"/>
    <mergeCell ref="K31:K33"/>
    <mergeCell ref="B31:B33"/>
    <mergeCell ref="E31:E33"/>
    <mergeCell ref="G31:G33"/>
    <mergeCell ref="B28:B30"/>
    <mergeCell ref="E28:E30"/>
    <mergeCell ref="G28:G30"/>
    <mergeCell ref="H28:H30"/>
    <mergeCell ref="I28:I30"/>
    <mergeCell ref="H31:H33"/>
    <mergeCell ref="I31:I33"/>
    <mergeCell ref="J25:J27"/>
    <mergeCell ref="K25:K27"/>
    <mergeCell ref="L25:L27"/>
    <mergeCell ref="M25:M27"/>
    <mergeCell ref="K28:K30"/>
    <mergeCell ref="L28:L30"/>
    <mergeCell ref="M28:M30"/>
    <mergeCell ref="J28:J30"/>
    <mergeCell ref="B25:B27"/>
    <mergeCell ref="E25:E27"/>
    <mergeCell ref="G25:G27"/>
    <mergeCell ref="H25:H27"/>
    <mergeCell ref="I25:I27"/>
    <mergeCell ref="M19:M21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J19:J21"/>
    <mergeCell ref="K19:K21"/>
    <mergeCell ref="B19:B21"/>
    <mergeCell ref="E19:E21"/>
    <mergeCell ref="G19:G21"/>
    <mergeCell ref="H19:H21"/>
    <mergeCell ref="B16:B18"/>
    <mergeCell ref="E16:E18"/>
    <mergeCell ref="G16:G18"/>
    <mergeCell ref="H16:H18"/>
    <mergeCell ref="I16:I18"/>
    <mergeCell ref="I19:I21"/>
    <mergeCell ref="J13:J15"/>
    <mergeCell ref="K13:K15"/>
    <mergeCell ref="L13:L15"/>
    <mergeCell ref="L19:L21"/>
    <mergeCell ref="M13:M15"/>
    <mergeCell ref="K16:K18"/>
    <mergeCell ref="L16:L18"/>
    <mergeCell ref="M16:M18"/>
    <mergeCell ref="J16:J18"/>
    <mergeCell ref="B13:B15"/>
    <mergeCell ref="E13:E15"/>
    <mergeCell ref="G13:G15"/>
    <mergeCell ref="H13:H15"/>
    <mergeCell ref="I13:I15"/>
    <mergeCell ref="L7:L9"/>
    <mergeCell ref="M7:M9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</mergeCells>
  <conditionalFormatting sqref="F6">
    <cfRule type="notContainsBlanks" dxfId="21" priority="46" stopIfTrue="1">
      <formula>LEN(TRIM(F6))&gt;0</formula>
    </cfRule>
  </conditionalFormatting>
  <conditionalFormatting sqref="D6">
    <cfRule type="notContainsBlanks" dxfId="20" priority="45" stopIfTrue="1">
      <formula>LEN(TRIM(D6))&gt;0</formula>
    </cfRule>
  </conditionalFormatting>
  <conditionalFormatting sqref="D5">
    <cfRule type="notContainsBlanks" dxfId="19" priority="44" stopIfTrue="1">
      <formula>LEN(TRIM(D5))&gt;0</formula>
    </cfRule>
  </conditionalFormatting>
  <conditionalFormatting sqref="C6">
    <cfRule type="notContainsBlanks" dxfId="18" priority="43" stopIfTrue="1">
      <formula>LEN(TRIM(C6))&gt;0</formula>
    </cfRule>
  </conditionalFormatting>
  <conditionalFormatting sqref="B4:B6">
    <cfRule type="notContainsBlanks" dxfId="17" priority="54" stopIfTrue="1">
      <formula>LEN(TRIM(B4))&gt;0</formula>
    </cfRule>
  </conditionalFormatting>
  <conditionalFormatting sqref="D4">
    <cfRule type="notContainsBlanks" dxfId="16" priority="37" stopIfTrue="1">
      <formula>LEN(TRIM(D4))&gt;0</formula>
    </cfRule>
  </conditionalFormatting>
  <conditionalFormatting sqref="C4">
    <cfRule type="notContainsBlanks" dxfId="15" priority="36" stopIfTrue="1">
      <formula>LEN(TRIM(C4))&gt;0</formula>
    </cfRule>
  </conditionalFormatting>
  <conditionalFormatting sqref="E4:E6">
    <cfRule type="notContainsBlanks" dxfId="14" priority="35" stopIfTrue="1">
      <formula>LEN(TRIM(E4))&gt;0</formula>
    </cfRule>
  </conditionalFormatting>
  <conditionalFormatting sqref="F4">
    <cfRule type="notContainsBlanks" dxfId="13" priority="34" stopIfTrue="1">
      <formula>LEN(TRIM(F4))&gt;0</formula>
    </cfRule>
  </conditionalFormatting>
  <conditionalFormatting sqref="G4:L6">
    <cfRule type="notContainsBlanks" dxfId="12" priority="53" stopIfTrue="1">
      <formula>LEN(TRIM(G4))&gt;0</formula>
    </cfRule>
  </conditionalFormatting>
  <conditionalFormatting sqref="M4:M6">
    <cfRule type="notContainsBlanks" dxfId="11" priority="33" stopIfTrue="1">
      <formula>LEN(TRIM(M4))&gt;0</formula>
    </cfRule>
  </conditionalFormatting>
  <conditionalFormatting sqref="F9 F12 F15 F18 F21 F24 F27 F30 F33">
    <cfRule type="notContainsBlanks" dxfId="10" priority="19" stopIfTrue="1">
      <formula>LEN(TRIM(F9))&gt;0</formula>
    </cfRule>
  </conditionalFormatting>
  <conditionalFormatting sqref="D9 D12 D15 D18 D21 D24 D27 D30 D33">
    <cfRule type="notContainsBlanks" dxfId="9" priority="18" stopIfTrue="1">
      <formula>LEN(TRIM(D9))&gt;0</formula>
    </cfRule>
  </conditionalFormatting>
  <conditionalFormatting sqref="D8 D11 D14 D17 D20 D23 D26 D29 D32 D35">
    <cfRule type="notContainsBlanks" dxfId="8" priority="17" stopIfTrue="1">
      <formula>LEN(TRIM(D8))&gt;0</formula>
    </cfRule>
  </conditionalFormatting>
  <conditionalFormatting sqref="C9 C12 C15 C18 C21 C24 C27 C30 C33">
    <cfRule type="notContainsBlanks" dxfId="7" priority="16" stopIfTrue="1">
      <formula>LEN(TRIM(C9))&gt;0</formula>
    </cfRule>
  </conditionalFormatting>
  <conditionalFormatting sqref="B7:B35">
    <cfRule type="notContainsBlanks" dxfId="6" priority="21" stopIfTrue="1">
      <formula>LEN(TRIM(B7))&gt;0</formula>
    </cfRule>
  </conditionalFormatting>
  <conditionalFormatting sqref="D7 D10 D13 D16 D19 D22 D25 D28 D31 D34">
    <cfRule type="notContainsBlanks" dxfId="5" priority="15" stopIfTrue="1">
      <formula>LEN(TRIM(D7))&gt;0</formula>
    </cfRule>
  </conditionalFormatting>
  <conditionalFormatting sqref="C7 C10 C13 C16 C19 C22 C25 C28 C31 C34">
    <cfRule type="notContainsBlanks" dxfId="4" priority="14" stopIfTrue="1">
      <formula>LEN(TRIM(C7))&gt;0</formula>
    </cfRule>
  </conditionalFormatting>
  <conditionalFormatting sqref="E7:E35">
    <cfRule type="notContainsBlanks" dxfId="3" priority="13" stopIfTrue="1">
      <formula>LEN(TRIM(E7))&gt;0</formula>
    </cfRule>
  </conditionalFormatting>
  <conditionalFormatting sqref="F7 F10 F13 F16 F19 F22 F25 F28 F31 F34">
    <cfRule type="notContainsBlanks" dxfId="2" priority="12" stopIfTrue="1">
      <formula>LEN(TRIM(F7))&gt;0</formula>
    </cfRule>
  </conditionalFormatting>
  <conditionalFormatting sqref="G7:L35">
    <cfRule type="notContainsBlanks" dxfId="1" priority="20" stopIfTrue="1">
      <formula>LEN(TRIM(G7))&gt;0</formula>
    </cfRule>
  </conditionalFormatting>
  <conditionalFormatting sqref="M7:M35">
    <cfRule type="notContainsBlanks" dxfId="0" priority="1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8" firstPageNumber="4" fitToHeight="0" orientation="landscape" useFirstPageNumber="1" r:id="rId1"/>
  <headerFooter alignWithMargins="0">
    <oddFooter>&amp;L&amp;"Arial,Kurzíva"&amp;10ZOK 17. 2. 2020                           
32.–Dotace na činnost a akce spolků hasi. a poboč. spol. has. OK-vyhodnocení DT 14_01_2
Př.č. 1-Návrh žádostí ke schválení&amp;R
&amp;"Arial,Kurzíva"&amp;10Strana &amp;P (celkem 7)</oddFooter>
  </headerFooter>
  <rowBreaks count="3" manualBreakCount="3">
    <brk id="12" max="12" man="1"/>
    <brk id="21" max="12" man="1"/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List1</vt:lpstr>
      <vt:lpstr>Příloha č. 1</vt:lpstr>
      <vt:lpstr>DZACATEK</vt:lpstr>
      <vt:lpstr>FZACATEK</vt:lpstr>
      <vt:lpstr>LZACATEK</vt:lpstr>
      <vt:lpstr>'Příloha č. 1'!Názvy_tisku</vt:lpstr>
      <vt:lpstr>'Příloha č. 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Calábková Lucie</dc:creator>
  <cp:lastModifiedBy>Calábková Lucie</cp:lastModifiedBy>
  <cp:lastPrinted>2020-02-06T07:08:59Z</cp:lastPrinted>
  <dcterms:created xsi:type="dcterms:W3CDTF">2016-08-30T11:35:03Z</dcterms:created>
  <dcterms:modified xsi:type="dcterms:W3CDTF">2020-02-10T10:23:25Z</dcterms:modified>
</cp:coreProperties>
</file>