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O\Zastupitelstvo-materiály\18. ZOK 16-12-19\html 18. ZOK 16-12-19 (web po schválení)\082\Files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List1!$A$1:$K$30</definedName>
  </definedNames>
  <calcPr calcId="162913"/>
</workbook>
</file>

<file path=xl/calcChain.xml><?xml version="1.0" encoding="utf-8"?>
<calcChain xmlns="http://schemas.openxmlformats.org/spreadsheetml/2006/main">
  <c r="E25" i="1" l="1"/>
  <c r="J28" i="1" l="1"/>
  <c r="I28" i="1"/>
  <c r="H28" i="1"/>
  <c r="G28" i="1"/>
  <c r="F28" i="1"/>
  <c r="D28" i="1"/>
  <c r="J25" i="1" l="1"/>
  <c r="J26" i="1"/>
  <c r="F26" i="1"/>
  <c r="D26" i="1"/>
  <c r="H26" i="1"/>
  <c r="E26" i="1" l="1"/>
  <c r="E28" i="1" s="1"/>
  <c r="G26" i="1" l="1"/>
  <c r="I26" i="1"/>
  <c r="E21" i="1"/>
  <c r="J22" i="1"/>
  <c r="F22" i="1"/>
  <c r="D22" i="1"/>
  <c r="E20" i="1"/>
  <c r="H22" i="1"/>
  <c r="E22" i="1" l="1"/>
  <c r="I20" i="1"/>
  <c r="G22" i="1"/>
  <c r="I21" i="1" l="1"/>
  <c r="I22" i="1" s="1"/>
  <c r="J17" i="1"/>
  <c r="D17" i="1"/>
  <c r="E16" i="1"/>
  <c r="E8" i="1"/>
  <c r="H16" i="1" l="1"/>
  <c r="H17" i="1" s="1"/>
  <c r="E17" i="1"/>
  <c r="F17" i="1"/>
  <c r="G16" i="1"/>
  <c r="E13" i="1"/>
  <c r="D13" i="1"/>
  <c r="G17" i="1" l="1"/>
  <c r="I16" i="1"/>
  <c r="I17" i="1" s="1"/>
  <c r="J13" i="1"/>
  <c r="H12" i="1"/>
  <c r="H13" i="1" s="1"/>
  <c r="G12" i="1"/>
  <c r="I12" i="1" l="1"/>
  <c r="F13" i="1"/>
  <c r="G13" i="1"/>
  <c r="J9" i="1"/>
  <c r="E9" i="1"/>
  <c r="D9" i="1"/>
  <c r="H8" i="1"/>
  <c r="H9" i="1" s="1"/>
  <c r="F9" i="1"/>
  <c r="G8" i="1" l="1"/>
  <c r="I8" i="1" s="1"/>
  <c r="G9" i="1" l="1"/>
  <c r="I9" i="1"/>
  <c r="I13" i="1" l="1"/>
</calcChain>
</file>

<file path=xl/sharedStrings.xml><?xml version="1.0" encoding="utf-8"?>
<sst xmlns="http://schemas.openxmlformats.org/spreadsheetml/2006/main" count="52" uniqueCount="43">
  <si>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</si>
  <si>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</si>
  <si>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</si>
  <si>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</si>
  <si>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</si>
  <si>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</si>
  <si>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</si>
  <si>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</si>
  <si>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</si>
  <si>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</si>
  <si>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</si>
  <si>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</si>
  <si>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</si>
  <si>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</si>
  <si>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</si>
  <si>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</si>
  <si>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</si>
  <si>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</si>
  <si>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</si>
  <si>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</si>
  <si>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</si>
  <si>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2.</t>
  </si>
  <si>
    <t>3.</t>
  </si>
  <si>
    <t>PO</t>
  </si>
  <si>
    <t>Projekt podaný do výzvy č. 02_18_55 Smart Akcelerátor II  vyhlášené Ministerstvem školství, mládeže a tělovýchovy v rámci Operačního programu Výzkum, vývoj a vzdělávání</t>
  </si>
  <si>
    <t>UR/75/23/2019</t>
  </si>
  <si>
    <r>
      <t xml:space="preserve">Smart Akcelerátor Olomouckého kraje II                                              </t>
    </r>
    <r>
      <rPr>
        <sz val="12"/>
        <rFont val="Arial"/>
        <family val="2"/>
        <charset val="238"/>
      </rPr>
      <t xml:space="preserve"> </t>
    </r>
    <r>
      <rPr>
        <i/>
        <sz val="12"/>
        <rFont val="Arial"/>
        <family val="2"/>
        <charset val="238"/>
      </rPr>
      <t>(partner projektu OK4Inovace, IČO 72555149, Jeremenkova 1211/40b, 77900 Olomouc)</t>
    </r>
  </si>
  <si>
    <t>UR/75/27/2019</t>
  </si>
  <si>
    <r>
      <t xml:space="preserve">Přírodní zahrada eMko                                                                             </t>
    </r>
    <r>
      <rPr>
        <i/>
        <sz val="12"/>
        <rFont val="Arial"/>
        <family val="2"/>
        <charset val="238"/>
      </rPr>
      <t>(Střední odborná škola a střední odborné učiliště strojírenské a stavební Jeseník, Dukelská 1240)</t>
    </r>
  </si>
  <si>
    <t>Rozvoj regionálního partnerství v programovém období EU 2014-20 – III.</t>
  </si>
  <si>
    <t>4.</t>
  </si>
  <si>
    <t>5.</t>
  </si>
  <si>
    <t>II/449 MÚK Unčovice - Litovel, úseky A, C, okružní křižovatka</t>
  </si>
  <si>
    <t>Silnice II/444 Medlov - Uničov</t>
  </si>
  <si>
    <t>UR/77/16/2019</t>
  </si>
  <si>
    <t>UR/77/45/2019</t>
  </si>
  <si>
    <t>6.</t>
  </si>
  <si>
    <t>Projekt podaný do 10. výzvy MAS Vincenze Priesnitze pro Jesenicko - A5 Investice do vzdělávání II. v rámci Integrovaného regionálního operačního programu</t>
  </si>
  <si>
    <t>UR/78/39/2019</t>
  </si>
  <si>
    <r>
      <t xml:space="preserve">Projekt podaný do 7. výzvy Národního programu Životní prostředí </t>
    </r>
    <r>
      <rPr>
        <sz val="12"/>
        <rFont val="Arial"/>
        <family val="2"/>
        <charset val="238"/>
      </rPr>
      <t xml:space="preserve">(prioritní oblast 6. Environmentální prevence, podoblast 6. 1 Enviromentální vzdělávání, výchova a osvěta, podporované aktivity 6.1.C Rekontrukce a vybavení center ekologické výchovy, učeben a jiných zařízení pro účely EVVO) </t>
    </r>
  </si>
  <si>
    <r>
      <t xml:space="preserve">Projekt podaný do 3. výzvy Operačního programu Technická pomoc </t>
    </r>
    <r>
      <rPr>
        <sz val="12"/>
        <rFont val="Arial"/>
        <family val="2"/>
        <charset val="238"/>
      </rPr>
      <t>(specifický cíl 1.3 - Podpořit kapacity pro implementaci ESIF na nižší úrovni než na národní úrovni)</t>
    </r>
  </si>
  <si>
    <r>
      <t xml:space="preserve">Projekty podané do 91. výzvy Integrovaného regionálního operačního programu </t>
    </r>
    <r>
      <rPr>
        <sz val="12"/>
        <rFont val="Arial"/>
        <family val="2"/>
        <charset val="238"/>
      </rPr>
      <t>(specifický cíl 1.1 - Zvýšení regionální mobility prostřednictvím modernizace a rozvoje sítí regionální infrastruktury navazující na síť TEN-T)</t>
    </r>
  </si>
  <si>
    <r>
      <t xml:space="preserve">Využití digitálních technologií pro rozvoj a vzdělávání v oblasti cizích jazyků a technických a řemeslných oborů    </t>
    </r>
    <r>
      <rPr>
        <i/>
        <sz val="12"/>
        <rFont val="Arial"/>
        <family val="2"/>
        <charset val="238"/>
      </rPr>
      <t>(Střední odborná škola a střední odborné učiliště strojírenské a stavební Jeseník, Dukelská 1240)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</si>
</sst>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4">
    <xf numFmtId="0" fontId="0" fillId="0" borderId="0" xfId="0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 vertical="center"/>
    </xf>
    <xf numFmtId="164" fontId="2" fillId="4" borderId="18" xfId="0" applyNumberFormat="1" applyFont="1" applyFill="1" applyBorder="1" applyAlignment="1">
      <alignment vertical="center"/>
    </xf>
    <xf numFmtId="0" fontId="2" fillId="4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164" fontId="2" fillId="5" borderId="38" xfId="0" applyNumberFormat="1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5" fillId="5" borderId="3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2" fillId="5" borderId="22" xfId="0" applyFont="1" applyFill="1" applyBorder="1" applyAlignment="1">
      <alignment horizontal="left" vertical="center" wrapText="1"/>
    </xf>
    <xf numFmtId="164" fontId="2" fillId="4" borderId="11" xfId="0" applyNumberFormat="1" applyFont="1" applyFill="1" applyBorder="1" applyAlignment="1">
      <alignment vertical="center"/>
    </xf>
    <xf numFmtId="164" fontId="6" fillId="0" borderId="0" xfId="0" applyNumberFormat="1" applyFont="1"/>
    <xf numFmtId="164" fontId="6" fillId="0" borderId="0" xfId="0" applyNumberFormat="1" applyFont="1" applyAlignment="1">
      <alignment wrapText="1"/>
    </xf>
    <xf numFmtId="0" fontId="6" fillId="5" borderId="0" xfId="0" applyFont="1" applyFill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43"/>
  <sheetViews>
    <sheetView tabSelected="1" view="pageBreakPreview" zoomScale="70" zoomScaleNormal="80" zoomScaleSheetLayoutView="70" zoomScalePageLayoutView="75" workbookViewId="0">
      <pane ySplit="6" topLeftCell="A22" activePane="bottomLeft" state="frozen"/>
      <selection pane="bottomLeft" activeCell="H45" sqref="A1:XFD1048576"/>
    </sheetView>
  </sheetViews>
  <sheetFormatPr defaultRowHeight="12.75" x14ac:dyDescent="0.2"/>
  <cols>
    <col min="1" max="1" width="5.7109375" style="6" customWidth="1"/>
    <col min="2" max="2" width="64.7109375" style="75" customWidth="1"/>
    <col min="3" max="3" width="14.7109375" style="16" customWidth="1"/>
    <col min="4" max="4" width="23.140625" style="4" customWidth="1"/>
    <col min="5" max="5" width="22.140625" style="4" customWidth="1"/>
    <col min="6" max="6" width="21" style="4" customWidth="1"/>
    <col min="7" max="7" width="20.42578125" style="4" customWidth="1"/>
    <col min="8" max="8" width="20.85546875" style="76" customWidth="1"/>
    <col min="9" max="9" width="19.85546875" style="4" customWidth="1"/>
    <col min="10" max="10" width="19.7109375" style="4" customWidth="1"/>
    <col min="11" max="11" width="21.42578125" style="77" customWidth="1"/>
    <col min="12" max="17" width="9.140625" style="4"/>
    <col min="18" max="18" width="20.28515625" style="4" bestFit="1" customWidth="1"/>
    <col min="19" max="16384" width="9.140625" style="4"/>
  </cols>
  <sheetData>
    <row r="1" spans="1:110" ht="20.25" customHeight="1" x14ac:dyDescent="0.25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0" ht="15.75" customHeight="1" thickBot="1" x14ac:dyDescent="0.25"/>
    <row r="3" spans="1:110" s="77" customFormat="1" ht="32.65" customHeight="1" x14ac:dyDescent="0.2">
      <c r="A3" s="57" t="s">
        <v>1</v>
      </c>
      <c r="B3" s="46" t="s">
        <v>0</v>
      </c>
      <c r="C3" s="59" t="s">
        <v>14</v>
      </c>
      <c r="D3" s="48" t="s">
        <v>2</v>
      </c>
      <c r="E3" s="48" t="s">
        <v>3</v>
      </c>
      <c r="F3" s="48" t="s">
        <v>5</v>
      </c>
      <c r="G3" s="48" t="s">
        <v>6</v>
      </c>
      <c r="H3" s="50" t="s">
        <v>9</v>
      </c>
      <c r="I3" s="48" t="s">
        <v>4</v>
      </c>
      <c r="J3" s="48" t="s">
        <v>8</v>
      </c>
      <c r="K3" s="53" t="s">
        <v>20</v>
      </c>
    </row>
    <row r="4" spans="1:110" s="77" customFormat="1" ht="18.600000000000001" customHeight="1" x14ac:dyDescent="0.2">
      <c r="A4" s="58"/>
      <c r="B4" s="47"/>
      <c r="C4" s="60"/>
      <c r="D4" s="49"/>
      <c r="E4" s="49"/>
      <c r="F4" s="49"/>
      <c r="G4" s="49"/>
      <c r="H4" s="51"/>
      <c r="I4" s="49"/>
      <c r="J4" s="49"/>
      <c r="K4" s="54"/>
    </row>
    <row r="5" spans="1:110" s="77" customFormat="1" ht="17.25" customHeight="1" thickBot="1" x14ac:dyDescent="0.25">
      <c r="A5" s="43"/>
      <c r="B5" s="42"/>
      <c r="C5" s="61"/>
      <c r="D5" s="3" t="s">
        <v>11</v>
      </c>
      <c r="E5" s="3" t="s">
        <v>10</v>
      </c>
      <c r="F5" s="56"/>
      <c r="G5" s="56"/>
      <c r="H5" s="52"/>
      <c r="I5" s="3" t="s">
        <v>12</v>
      </c>
      <c r="J5" s="3" t="s">
        <v>13</v>
      </c>
      <c r="K5" s="55"/>
    </row>
    <row r="6" spans="1:110" s="77" customFormat="1" ht="21.4" customHeight="1" thickTop="1" thickBot="1" x14ac:dyDescent="0.25">
      <c r="A6" s="10">
        <v>1</v>
      </c>
      <c r="B6" s="11">
        <v>2</v>
      </c>
      <c r="C6" s="17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2">
        <v>10</v>
      </c>
      <c r="K6" s="13">
        <v>11</v>
      </c>
    </row>
    <row r="7" spans="1:110" s="78" customFormat="1" ht="61.5" customHeight="1" x14ac:dyDescent="0.2">
      <c r="A7" s="70" t="s">
        <v>24</v>
      </c>
      <c r="B7" s="66"/>
      <c r="C7" s="66"/>
      <c r="D7" s="66"/>
      <c r="E7" s="66"/>
      <c r="F7" s="66"/>
      <c r="G7" s="66"/>
      <c r="H7" s="66"/>
      <c r="I7" s="66"/>
      <c r="J7" s="66"/>
      <c r="K7" s="67"/>
    </row>
    <row r="8" spans="1:110" s="78" customFormat="1" ht="73.5" customHeight="1" thickBot="1" x14ac:dyDescent="0.25">
      <c r="A8" s="25" t="s">
        <v>19</v>
      </c>
      <c r="B8" s="40" t="s">
        <v>26</v>
      </c>
      <c r="C8" s="26" t="s">
        <v>15</v>
      </c>
      <c r="D8" s="27">
        <v>29945063.199999999</v>
      </c>
      <c r="E8" s="27">
        <f>D8</f>
        <v>29945063.199999999</v>
      </c>
      <c r="F8" s="27">
        <v>25453303.719999999</v>
      </c>
      <c r="G8" s="27">
        <f>E8-F8</f>
        <v>4491759.4800000004</v>
      </c>
      <c r="H8" s="27">
        <f>D8-E8</f>
        <v>0</v>
      </c>
      <c r="I8" s="27">
        <f>G8+H8</f>
        <v>4491759.4800000004</v>
      </c>
      <c r="J8" s="27">
        <v>0</v>
      </c>
      <c r="K8" s="28" t="s">
        <v>25</v>
      </c>
    </row>
    <row r="9" spans="1:110" s="78" customFormat="1" ht="27" customHeight="1" thickBot="1" x14ac:dyDescent="0.25">
      <c r="A9" s="71" t="s">
        <v>7</v>
      </c>
      <c r="B9" s="72"/>
      <c r="C9" s="72"/>
      <c r="D9" s="23">
        <f>SUM(D8)</f>
        <v>29945063.199999999</v>
      </c>
      <c r="E9" s="23">
        <f t="shared" ref="E9:J9" si="0">SUM(E8)</f>
        <v>29945063.199999999</v>
      </c>
      <c r="F9" s="23">
        <f t="shared" si="0"/>
        <v>25453303.719999999</v>
      </c>
      <c r="G9" s="23">
        <f t="shared" si="0"/>
        <v>4491759.4800000004</v>
      </c>
      <c r="H9" s="23">
        <f t="shared" si="0"/>
        <v>0</v>
      </c>
      <c r="I9" s="23">
        <f t="shared" si="0"/>
        <v>4491759.4800000004</v>
      </c>
      <c r="J9" s="23">
        <f t="shared" si="0"/>
        <v>0</v>
      </c>
      <c r="K9" s="24"/>
    </row>
    <row r="10" spans="1:110" s="78" customFormat="1" ht="27" customHeight="1" thickBot="1" x14ac:dyDescent="0.25">
      <c r="A10" s="29"/>
      <c r="B10" s="30"/>
      <c r="C10" s="30"/>
      <c r="D10" s="31"/>
      <c r="E10" s="31"/>
      <c r="F10" s="31"/>
      <c r="G10" s="31"/>
      <c r="H10" s="31"/>
      <c r="I10" s="31"/>
      <c r="J10" s="31"/>
      <c r="K10" s="32"/>
    </row>
    <row r="11" spans="1:110" s="9" customFormat="1" ht="57.75" customHeight="1" x14ac:dyDescent="0.2">
      <c r="A11" s="70" t="s">
        <v>39</v>
      </c>
      <c r="B11" s="66"/>
      <c r="C11" s="66"/>
      <c r="D11" s="66"/>
      <c r="E11" s="66"/>
      <c r="F11" s="66"/>
      <c r="G11" s="66"/>
      <c r="H11" s="66"/>
      <c r="I11" s="66"/>
      <c r="J11" s="66"/>
      <c r="K11" s="67"/>
    </row>
    <row r="12" spans="1:110" s="78" customFormat="1" ht="81.75" customHeight="1" thickBot="1" x14ac:dyDescent="0.25">
      <c r="A12" s="34" t="s">
        <v>21</v>
      </c>
      <c r="B12" s="33" t="s">
        <v>28</v>
      </c>
      <c r="C12" s="19" t="s">
        <v>23</v>
      </c>
      <c r="D12" s="22">
        <v>600000</v>
      </c>
      <c r="E12" s="22">
        <v>500000</v>
      </c>
      <c r="F12" s="22">
        <v>425000</v>
      </c>
      <c r="G12" s="22">
        <f>E12-F12</f>
        <v>75000</v>
      </c>
      <c r="H12" s="22">
        <f>D12-E12</f>
        <v>100000</v>
      </c>
      <c r="I12" s="22">
        <f>G12+H12</f>
        <v>175000</v>
      </c>
      <c r="J12" s="22">
        <v>0</v>
      </c>
      <c r="K12" s="35" t="s">
        <v>27</v>
      </c>
    </row>
    <row r="13" spans="1:110" s="2" customFormat="1" ht="22.5" customHeight="1" thickBot="1" x14ac:dyDescent="0.25">
      <c r="A13" s="68" t="s">
        <v>7</v>
      </c>
      <c r="B13" s="69"/>
      <c r="C13" s="69"/>
      <c r="D13" s="20">
        <f t="shared" ref="D13:J13" si="1">SUM(D12:D12)</f>
        <v>600000</v>
      </c>
      <c r="E13" s="20">
        <f t="shared" si="1"/>
        <v>500000</v>
      </c>
      <c r="F13" s="20">
        <f t="shared" si="1"/>
        <v>425000</v>
      </c>
      <c r="G13" s="20">
        <f t="shared" si="1"/>
        <v>75000</v>
      </c>
      <c r="H13" s="20">
        <f t="shared" si="1"/>
        <v>100000</v>
      </c>
      <c r="I13" s="20">
        <f t="shared" si="1"/>
        <v>175000</v>
      </c>
      <c r="J13" s="20">
        <f t="shared" si="1"/>
        <v>0</v>
      </c>
      <c r="K13" s="2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</row>
    <row r="14" spans="1:110" s="9" customFormat="1" ht="22.5" customHeight="1" thickBot="1" x14ac:dyDescent="0.25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9"/>
    </row>
    <row r="15" spans="1:110" s="9" customFormat="1" ht="57.75" customHeight="1" x14ac:dyDescent="0.2">
      <c r="A15" s="79" t="s">
        <v>40</v>
      </c>
      <c r="B15" s="73"/>
      <c r="C15" s="73"/>
      <c r="D15" s="73"/>
      <c r="E15" s="73"/>
      <c r="F15" s="73"/>
      <c r="G15" s="73"/>
      <c r="H15" s="73"/>
      <c r="I15" s="73"/>
      <c r="J15" s="73"/>
      <c r="K15" s="74"/>
    </row>
    <row r="16" spans="1:110" s="78" customFormat="1" ht="54" customHeight="1" thickBot="1" x14ac:dyDescent="0.25">
      <c r="A16" s="34" t="s">
        <v>22</v>
      </c>
      <c r="B16" s="33" t="s">
        <v>29</v>
      </c>
      <c r="C16" s="19" t="s">
        <v>15</v>
      </c>
      <c r="D16" s="22">
        <v>7824000</v>
      </c>
      <c r="E16" s="22">
        <f>D16</f>
        <v>7824000</v>
      </c>
      <c r="F16" s="22">
        <v>7824000</v>
      </c>
      <c r="G16" s="22">
        <f>E16-F16</f>
        <v>0</v>
      </c>
      <c r="H16" s="22">
        <f>D16-E16</f>
        <v>0</v>
      </c>
      <c r="I16" s="22">
        <f>G16+H16</f>
        <v>0</v>
      </c>
      <c r="J16" s="22">
        <v>0</v>
      </c>
      <c r="K16" s="41" t="s">
        <v>35</v>
      </c>
    </row>
    <row r="17" spans="1:110" s="2" customFormat="1" ht="22.5" customHeight="1" thickBot="1" x14ac:dyDescent="0.25">
      <c r="A17" s="68" t="s">
        <v>7</v>
      </c>
      <c r="B17" s="69"/>
      <c r="C17" s="69"/>
      <c r="D17" s="20">
        <f t="shared" ref="D17:J17" si="2">SUM(D16:D16)</f>
        <v>7824000</v>
      </c>
      <c r="E17" s="20">
        <f t="shared" si="2"/>
        <v>7824000</v>
      </c>
      <c r="F17" s="20">
        <f t="shared" si="2"/>
        <v>7824000</v>
      </c>
      <c r="G17" s="20">
        <f t="shared" si="2"/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</row>
    <row r="18" spans="1:110" s="9" customFormat="1" ht="22.5" customHeight="1" thickBot="1" x14ac:dyDescent="0.2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9"/>
    </row>
    <row r="19" spans="1:110" s="9" customFormat="1" ht="65.25" customHeight="1" x14ac:dyDescent="0.2">
      <c r="A19" s="79" t="s">
        <v>41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0" s="9" customFormat="1" ht="40.5" customHeight="1" x14ac:dyDescent="0.2">
      <c r="A20" s="34" t="s">
        <v>30</v>
      </c>
      <c r="B20" s="33" t="s">
        <v>32</v>
      </c>
      <c r="C20" s="19" t="s">
        <v>15</v>
      </c>
      <c r="D20" s="22">
        <v>89354522</v>
      </c>
      <c r="E20" s="22">
        <f>F20+G20</f>
        <v>70087451</v>
      </c>
      <c r="F20" s="22">
        <v>56069961</v>
      </c>
      <c r="G20" s="22">
        <v>14017490</v>
      </c>
      <c r="H20" s="22">
        <v>19267071</v>
      </c>
      <c r="I20" s="22">
        <f>G20+H20</f>
        <v>33284561</v>
      </c>
      <c r="J20" s="22">
        <v>0</v>
      </c>
      <c r="K20" s="41" t="s">
        <v>34</v>
      </c>
    </row>
    <row r="21" spans="1:110" s="9" customFormat="1" ht="32.25" customHeight="1" thickBot="1" x14ac:dyDescent="0.25">
      <c r="A21" s="34" t="s">
        <v>31</v>
      </c>
      <c r="B21" s="33" t="s">
        <v>33</v>
      </c>
      <c r="C21" s="19" t="s">
        <v>15</v>
      </c>
      <c r="D21" s="22">
        <v>26459951</v>
      </c>
      <c r="E21" s="22">
        <f>F21+G21</f>
        <v>26141098</v>
      </c>
      <c r="F21" s="22">
        <v>20912878</v>
      </c>
      <c r="G21" s="22">
        <v>5228220</v>
      </c>
      <c r="H21" s="22">
        <v>318853</v>
      </c>
      <c r="I21" s="22">
        <f>G21+H21</f>
        <v>5547073</v>
      </c>
      <c r="J21" s="22">
        <v>0</v>
      </c>
      <c r="K21" s="41" t="s">
        <v>34</v>
      </c>
    </row>
    <row r="22" spans="1:110" s="9" customFormat="1" ht="22.5" customHeight="1" thickBot="1" x14ac:dyDescent="0.25">
      <c r="A22" s="68" t="s">
        <v>7</v>
      </c>
      <c r="B22" s="69"/>
      <c r="C22" s="69"/>
      <c r="D22" s="20">
        <f t="shared" ref="D22:J22" si="3">SUM(D20:D21)</f>
        <v>115814473</v>
      </c>
      <c r="E22" s="20">
        <f t="shared" si="3"/>
        <v>96228549</v>
      </c>
      <c r="F22" s="20">
        <f t="shared" si="3"/>
        <v>76982839</v>
      </c>
      <c r="G22" s="20">
        <f t="shared" si="3"/>
        <v>19245710</v>
      </c>
      <c r="H22" s="20">
        <f t="shared" si="3"/>
        <v>19585924</v>
      </c>
      <c r="I22" s="20">
        <f t="shared" si="3"/>
        <v>38831634</v>
      </c>
      <c r="J22" s="20">
        <f t="shared" si="3"/>
        <v>0</v>
      </c>
      <c r="K22" s="21"/>
    </row>
    <row r="23" spans="1:110" s="9" customFormat="1" ht="22.5" customHeight="1" thickBot="1" x14ac:dyDescent="0.25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9"/>
    </row>
    <row r="24" spans="1:110" s="9" customFormat="1" ht="55.5" customHeight="1" x14ac:dyDescent="0.2">
      <c r="A24" s="70" t="s">
        <v>37</v>
      </c>
      <c r="B24" s="66"/>
      <c r="C24" s="66"/>
      <c r="D24" s="66"/>
      <c r="E24" s="66"/>
      <c r="F24" s="66"/>
      <c r="G24" s="66"/>
      <c r="H24" s="66"/>
      <c r="I24" s="66"/>
      <c r="J24" s="66"/>
      <c r="K24" s="67"/>
    </row>
    <row r="25" spans="1:110" s="9" customFormat="1" ht="81" customHeight="1" thickBot="1" x14ac:dyDescent="0.25">
      <c r="A25" s="34" t="s">
        <v>36</v>
      </c>
      <c r="B25" s="33" t="s">
        <v>42</v>
      </c>
      <c r="C25" s="19" t="s">
        <v>23</v>
      </c>
      <c r="D25" s="22">
        <v>820641</v>
      </c>
      <c r="E25" s="22">
        <f>D25-H25</f>
        <v>694201</v>
      </c>
      <c r="F25" s="22">
        <v>659490.94999999995</v>
      </c>
      <c r="G25" s="22">
        <v>34710.050000000003</v>
      </c>
      <c r="H25" s="22">
        <v>126440</v>
      </c>
      <c r="I25" s="22">
        <v>34710.050000000003</v>
      </c>
      <c r="J25" s="22">
        <f>H25</f>
        <v>126440</v>
      </c>
      <c r="K25" s="41" t="s">
        <v>38</v>
      </c>
    </row>
    <row r="26" spans="1:110" s="9" customFormat="1" ht="22.5" customHeight="1" thickBot="1" x14ac:dyDescent="0.25">
      <c r="A26" s="68" t="s">
        <v>7</v>
      </c>
      <c r="B26" s="69"/>
      <c r="C26" s="69"/>
      <c r="D26" s="20">
        <f t="shared" ref="D26:J26" si="4">SUM(D25:D25)</f>
        <v>820641</v>
      </c>
      <c r="E26" s="20">
        <f t="shared" si="4"/>
        <v>694201</v>
      </c>
      <c r="F26" s="20">
        <f t="shared" si="4"/>
        <v>659490.94999999995</v>
      </c>
      <c r="G26" s="20">
        <f t="shared" si="4"/>
        <v>34710.050000000003</v>
      </c>
      <c r="H26" s="20">
        <f t="shared" si="4"/>
        <v>126440</v>
      </c>
      <c r="I26" s="20">
        <f t="shared" si="4"/>
        <v>34710.050000000003</v>
      </c>
      <c r="J26" s="20">
        <f t="shared" si="4"/>
        <v>126440</v>
      </c>
      <c r="K26" s="21"/>
    </row>
    <row r="27" spans="1:110" s="9" customFormat="1" ht="21" customHeight="1" thickBot="1" x14ac:dyDescent="0.25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9"/>
    </row>
    <row r="28" spans="1:110" s="2" customFormat="1" ht="34.5" customHeight="1" thickBot="1" x14ac:dyDescent="0.25">
      <c r="A28" s="63" t="s">
        <v>18</v>
      </c>
      <c r="B28" s="64"/>
      <c r="C28" s="65"/>
      <c r="D28" s="80">
        <f t="shared" ref="D28:J28" si="5">D9+D13+D17+D22+D26</f>
        <v>155004177.19999999</v>
      </c>
      <c r="E28" s="80">
        <f t="shared" si="5"/>
        <v>135191813.19999999</v>
      </c>
      <c r="F28" s="80">
        <f t="shared" si="5"/>
        <v>111344633.67</v>
      </c>
      <c r="G28" s="80">
        <f t="shared" si="5"/>
        <v>23847179.530000001</v>
      </c>
      <c r="H28" s="80">
        <f t="shared" si="5"/>
        <v>19812364</v>
      </c>
      <c r="I28" s="80">
        <f t="shared" si="5"/>
        <v>43533103.530000001</v>
      </c>
      <c r="J28" s="80">
        <f t="shared" si="5"/>
        <v>126440</v>
      </c>
      <c r="K28" s="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</row>
    <row r="29" spans="1:110" x14ac:dyDescent="0.2">
      <c r="A29" s="7"/>
    </row>
    <row r="30" spans="1:110" s="14" customFormat="1" ht="15" x14ac:dyDescent="0.25">
      <c r="A30" s="62" t="s">
        <v>16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0" x14ac:dyDescent="0.2">
      <c r="B31" s="5"/>
      <c r="C31" s="15"/>
    </row>
    <row r="32" spans="1:110" x14ac:dyDescent="0.2">
      <c r="B32" s="5"/>
      <c r="C32" s="15"/>
      <c r="G32" s="81"/>
    </row>
    <row r="40" spans="2:7" x14ac:dyDescent="0.2">
      <c r="B40" s="82"/>
      <c r="C40" s="18"/>
    </row>
    <row r="43" spans="2:7" x14ac:dyDescent="0.2">
      <c r="G43" s="83"/>
    </row>
  </sheetData>
  <mergeCells count="24">
    <mergeCell ref="A30:K30"/>
    <mergeCell ref="A28:C28"/>
    <mergeCell ref="A11:K11"/>
    <mergeCell ref="A13:C13"/>
    <mergeCell ref="A7:K7"/>
    <mergeCell ref="A9:C9"/>
    <mergeCell ref="A15:K15"/>
    <mergeCell ref="A17:C17"/>
    <mergeCell ref="A19:K19"/>
    <mergeCell ref="A22:C22"/>
    <mergeCell ref="A24:K24"/>
    <mergeCell ref="A26:C26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rstPageNumber="2" fitToHeight="0" orientation="landscape" useFirstPageNumber="1" r:id="rId1"/>
  <headerFooter scaleWithDoc="0" alignWithMargins="0">
    <oddHeader>&amp;LPříloha č.1</oddHeader>
    <oddFooter>&amp;L&amp;"Arial,Kurzíva"Zastupitelstvo Olomouckého kraje 16. 12. 2019
63. Projekty spolufinancované z evropských a národních fondů ke schválení financování
Příloha č. 1 Podané žádosti o dotaci&amp;R&amp;"Arial,Kurzíva"Strana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Dresslerová Veronika</cp:lastModifiedBy>
  <cp:lastPrinted>2019-12-09T13:42:23Z</cp:lastPrinted>
  <dcterms:created xsi:type="dcterms:W3CDTF">2010-05-05T13:52:59Z</dcterms:created>
  <dcterms:modified xsi:type="dcterms:W3CDTF">2020-01-02T12:34:42Z</dcterms:modified>
</cp:coreProperties>
</file>