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RF\RZ\ZOK 16.9.2024\"/>
    </mc:Choice>
  </mc:AlternateContent>
  <xr:revisionPtr revIDLastSave="0" documentId="13_ncr:1_{92677410-3A3D-4C42-B49B-85DE9019B1F2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Příloha  č. 1 DZ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3" i="5" l="1"/>
  <c r="B53" i="5"/>
  <c r="C47" i="5"/>
  <c r="C41" i="5"/>
  <c r="C40" i="5"/>
  <c r="C35" i="5"/>
  <c r="C34" i="5"/>
  <c r="C46" i="5" s="1"/>
  <c r="C48" i="5" s="1"/>
  <c r="C57" i="5" s="1"/>
  <c r="B33" i="5"/>
  <c r="B46" i="5" s="1"/>
  <c r="B48" i="5" s="1"/>
  <c r="B57" i="5" s="1"/>
  <c r="C31" i="5"/>
  <c r="C27" i="5"/>
  <c r="B26" i="5"/>
  <c r="B28" i="5" s="1"/>
  <c r="B56" i="5" s="1"/>
  <c r="C22" i="5"/>
  <c r="C21" i="5"/>
  <c r="C16" i="5"/>
  <c r="C15" i="5"/>
  <c r="C9" i="5"/>
  <c r="C26" i="5" s="1"/>
  <c r="C28" i="5" s="1"/>
  <c r="C56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Navrátilová Lenka</author>
    <author>Franková Romana</author>
  </authors>
  <commentList>
    <comment ref="C3" authorId="0" shapeId="0" xr:uid="{FC0FC10C-4BED-4385-8AB7-A1B352A15FAB}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391+40578
</t>
        </r>
      </text>
    </comment>
    <comment ref="C5" authorId="0" shapeId="0" xr:uid="{477AB867-2DA2-4C0F-B271-B21A753BE632}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159+121
450-21
</t>
        </r>
      </text>
    </comment>
    <comment ref="C6" authorId="0" shapeId="0" xr:uid="{0EAD08FB-166B-439C-A1B7-6CE0527018BC}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64+21965
265+189
405+113
</t>
        </r>
      </text>
    </comment>
    <comment ref="C7" authorId="0" shapeId="0" xr:uid="{760C8813-5B7C-4D5E-A3AF-B8388CB1F524}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78+1
79+1689
119-20
</t>
        </r>
      </text>
    </comment>
    <comment ref="C8" authorId="1" shapeId="0" xr:uid="{5062CC41-EC2E-4C66-9BDB-268404E1C114}">
      <text>
        <r>
          <rPr>
            <b/>
            <sz val="9"/>
            <color indexed="81"/>
            <rFont val="Tahoma"/>
            <family val="2"/>
            <charset val="238"/>
          </rPr>
          <t>Franková Romana:</t>
        </r>
        <r>
          <rPr>
            <sz val="9"/>
            <color indexed="81"/>
            <rFont val="Tahoma"/>
            <family val="2"/>
            <charset val="238"/>
          </rPr>
          <t xml:space="preserve">
298+30
449+15</t>
        </r>
      </text>
    </comment>
    <comment ref="C9" authorId="0" shapeId="0" xr:uid="{E734223B-F8A2-4930-A3EB-9CBF21AA4AE0}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30+20
31+130
70+1
101+88
102+21
103+129
287+225
372+98
373+246
374+9
375+53
392+6
430+52
431+20
432+120
433+60
451+82
492+177
</t>
        </r>
      </text>
    </comment>
    <comment ref="C10" authorId="0" shapeId="0" xr:uid="{2BAE19F3-8CAC-409C-A13E-BE9AD29184B3}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120+5000
</t>
        </r>
      </text>
    </comment>
    <comment ref="C14" authorId="0" shapeId="0" xr:uid="{9DBFE005-3291-42D8-9E56-20969C7FCB6E}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242+150
</t>
        </r>
      </text>
    </comment>
    <comment ref="C15" authorId="0" shapeId="0" xr:uid="{BF372D72-78C5-4583-99EA-A9EFC6FC1499}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1+183400
63+1917310
96+6694
147+21590
189+197000
190+888
191+32179
192+1278
202+478
203+420
231+96
232+2755
235+144
283+165
284+1490
356+333
357+190100
358+986
427+420
489+264
</t>
        </r>
      </text>
    </comment>
    <comment ref="C16" authorId="0" shapeId="0" xr:uid="{121DD567-2AA8-44CD-87B8-D1926E36056E}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66+14000
67+715
83+1944690
90+9814536
233+253
426+3000
491+1500
</t>
        </r>
      </text>
    </comment>
    <comment ref="C17" authorId="0" shapeId="0" xr:uid="{7479ADB1-02E6-4C99-B4D6-FFC655189A05}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46+2212
47+1370
48+2292
229+4117
</t>
        </r>
      </text>
    </comment>
    <comment ref="C18" authorId="0" shapeId="0" xr:uid="{5AE3EE30-41AB-46E4-A1CA-872395EFD83D}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98+438099
361+260007
</t>
        </r>
      </text>
    </comment>
    <comment ref="C19" authorId="0" shapeId="0" xr:uid="{89C9B454-B145-4EBB-A09E-2C7B246240AD}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230+10
315+96
362+88
363+127
364+913
365+89
366+359
424+70
425+1355
</t>
        </r>
      </text>
    </comment>
    <comment ref="C20" authorId="0" shapeId="0" xr:uid="{1FA03024-3AA2-4F10-896D-89ABEF982A4A}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140+2719
</t>
        </r>
      </text>
    </comment>
    <comment ref="C21" authorId="0" shapeId="0" xr:uid="{440C3DF7-2A7F-4CC6-AA75-BF6F78554C80}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77+6198
97+11980
228+5704
280+500
281+5230
314+15
355+5593
359+919
360+500
423+5178
487+500
488+5130
</t>
        </r>
      </text>
    </comment>
    <comment ref="C22" authorId="0" shapeId="0" xr:uid="{DC3443ED-EE63-4A6C-AEC4-DEB4EF941A8E}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2+57303
45+1053
49+43059
50+1541
51+11695
68+3615
69+972
93+10899
92+95835
99+771
100+7395
141+21710
142+613
143+12807
144+7644
145+2994
193+2320
194+1911
228+21152
234+335
236+249
237+1260
238+900
240+1720
241+7588
282+1618
285+918
286+2746
316+32754
352+12443
367+15374
368+114
369+2914
370+7480
371+648
428+1913
429+7421
490+854
</t>
        </r>
      </text>
    </comment>
    <comment ref="C23" authorId="0" shapeId="0" xr:uid="{198F19D2-3C59-4C5B-968D-3D4648A25965}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243+169
</t>
        </r>
      </text>
    </comment>
    <comment ref="C24" authorId="0" shapeId="0" xr:uid="{238BE155-7F92-4A38-B9EA-95261A0A8374}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317+3
</t>
        </r>
      </text>
    </comment>
    <comment ref="C25" authorId="0" shapeId="0" xr:uid="{361634AE-662B-4066-AAC4-3FBB8B500C50}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3+44
52+4 (celkem 178)
53+3294
54+37951 (celkem 38898)
71+149
80+47426
94+3856
132+19303
146+25
163+777
243+12664
299+3964
300+1105
350+135001 (celkem 828 492)
398+2067
401+1940
452+62879
</t>
        </r>
      </text>
    </comment>
    <comment ref="C27" authorId="0" shapeId="0" xr:uid="{4D151F27-3BB9-4100-97CA-D3FAFA9C55E9}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243+169 FSV</t>
        </r>
      </text>
    </comment>
    <comment ref="C31" authorId="0" shapeId="0" xr:uid="{FB9B6FED-D31F-45CA-8030-0C2CDC0F5362}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4+105
30+20
31+130
64+21965
69+972
70+1
95+2000
101+88
102+21
104+53004 (celkem 143752)
120+5000
159+121
239+47697
242+150
287+225
298+30
300+1105
316+32754
350+693491 (celkem 828492)
350-77248 (splátka 8124)
350+616243 přebytek
374+9
375+53
392+6
391+40578
430+52
431+20
449+15
450-21
451+82
492+177
</t>
        </r>
      </text>
    </comment>
    <comment ref="C33" authorId="0" shapeId="0" xr:uid="{1CBD04B6-A918-43BD-8417-89B7BDC7FB37}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103+129
104+53004  (celkem 143752)
265+189
299+3964
398+2067
401+1940
405+113
432+120
433+60
452+62879
</t>
        </r>
      </text>
    </comment>
    <comment ref="C34" authorId="0" shapeId="0" xr:uid="{370A7DDE-7E80-4BB8-80FE-EAD30A48B84C}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1+183400
63+1917310
90+9814536
96+6694
147+21590
189+197000
190+888
191+32179
192+1278
202+478
203+420
231+96
232+2755
235+144
283+165
284+1490
356+333
357+190100
358+986
372+98
373+246
427+420
489+264
</t>
        </r>
      </text>
    </comment>
    <comment ref="C35" authorId="0" shapeId="0" xr:uid="{C9110AE3-4414-421C-A1AF-1C6BC640D818}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66+14000
67+715
83+1944690
233+253
426+3000
491+1500
</t>
        </r>
      </text>
    </comment>
    <comment ref="C36" authorId="0" shapeId="0" xr:uid="{B88396B3-9EE2-47F0-8FAB-479AF2336C2D}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46+2212
47+1370
48+2292
229+4117</t>
        </r>
      </text>
    </comment>
    <comment ref="C37" authorId="0" shapeId="0" xr:uid="{E780E285-5811-4F62-86BF-93D238B42595}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98+438099
361+260007
</t>
        </r>
      </text>
    </comment>
    <comment ref="C38" authorId="0" shapeId="0" xr:uid="{C86A9100-552E-4F05-B291-36BBAC957D4D}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230+10
315+96
362+88
363+127
364+913
365+89
366+359
424+70
425+1355
</t>
        </r>
      </text>
    </comment>
    <comment ref="C39" authorId="0" shapeId="0" xr:uid="{639A2004-4647-44A5-823D-A79271902CDA}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140+2719
</t>
        </r>
      </text>
    </comment>
    <comment ref="C40" authorId="0" shapeId="0" xr:uid="{56472EC0-7416-49E6-A676-B82DC3739479}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77+6198
97+11980
228+5704
280+500
281+5230
314+15
355+5593
359+919
360+500
423+5178
487+500
488+5130
</t>
        </r>
      </text>
    </comment>
    <comment ref="C41" authorId="0" shapeId="0" xr:uid="{91B3E490-DFAE-483C-8BE6-A918B90B883E}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2+57303
5+43384
6+695
7+567
8+2035
9+2846
10+31
11+2918
12+2624
13+1695
14+34909
15+47547
45+1053
50+1541
51+11695
68+3615
99+771
100+7395
141+21710
142+613
193+2320
234+335
236+249
237+1260
238+900
240+1720
241+7588
282+1618
285+918
286+2746
352+12443
367+15374
368+114
369+2914
370+7480
371+648
490+854
</t>
        </r>
      </text>
    </comment>
    <comment ref="C42" authorId="0" shapeId="0" xr:uid="{C4BFE638-F5A8-4B7A-9A28-E6DB3F9CC5A7}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243+169
353+7604
</t>
        </r>
      </text>
    </comment>
    <comment ref="C43" authorId="0" shapeId="0" xr:uid="{24567FDE-5CD3-4B83-A837-8DAD26BD7CCA}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354+27716
</t>
        </r>
      </text>
    </comment>
    <comment ref="C44" authorId="0" shapeId="0" xr:uid="{8659E24C-6A40-4250-8CF7-9A1E6EF7A81E}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78+1
79+1689
119-20
104+83061
</t>
        </r>
      </text>
    </comment>
    <comment ref="C45" authorId="0" shapeId="0" xr:uid="{15D3BA04-113F-4BE0-B994-18B73A448875}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3+44
16+1859
17+1070
52+178
53+3294
54+38 898
71+149
89+414
80+47426
94+3856
132+19303
146+25
163+777
243+12664
317+3
350+135001 (celkem 828 492)</t>
        </r>
      </text>
    </comment>
    <comment ref="C47" authorId="0" shapeId="0" xr:uid="{C4EBB634-95C7-4BD0-8F88-EB0099F43B6E}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243+169 FSV</t>
        </r>
      </text>
    </comment>
    <comment ref="C51" authorId="0" shapeId="0" xr:uid="{67D3C9EA-C714-40D7-A09C-AE2BA93CF840}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b/>
            <sz val="8"/>
            <color indexed="81"/>
            <rFont val="Tahoma"/>
            <family val="2"/>
            <charset val="238"/>
          </rPr>
          <t>8113, 8115, 8117, 8123, 8905</t>
        </r>
        <r>
          <rPr>
            <sz val="8"/>
            <color indexed="81"/>
            <rFont val="Tahoma"/>
            <family val="2"/>
            <charset val="238"/>
          </rPr>
          <t xml:space="preserve">
4+105
5+43384
6+695
7+567
8+2035
9+2846
10+31
11+2918
12+2624
13+1695
14+34909
15+47547
16+1859
17+1070
52+4 (celkem 178)
54+947 (celkem 38898)
89+414
95+2000
104+143752
239+47697
318+5260
350+693491 (celkem 828492)
353+7604
354+27716
</t>
        </r>
      </text>
    </comment>
    <comment ref="C52" authorId="0" shapeId="0" xr:uid="{219FA173-19A2-47F0-B879-6962D6B3691F}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b/>
            <sz val="8"/>
            <color indexed="81"/>
            <rFont val="Tahoma"/>
            <family val="2"/>
            <charset val="238"/>
          </rPr>
          <t>8114, 8118, 8124, 8224</t>
        </r>
        <r>
          <rPr>
            <sz val="8"/>
            <color indexed="81"/>
            <rFont val="Tahoma"/>
            <family val="2"/>
            <charset val="238"/>
          </rPr>
          <t xml:space="preserve">
49+43059
92+95835
93+10899
143+12807
144+7644
145+2994
194+1911
228+21152
318+5260
350+77248
</t>
        </r>
      </text>
    </comment>
  </commentList>
</comments>
</file>

<file path=xl/sharedStrings.xml><?xml version="1.0" encoding="utf-8"?>
<sst xmlns="http://schemas.openxmlformats.org/spreadsheetml/2006/main" count="59" uniqueCount="44">
  <si>
    <t>v tis. Kč</t>
  </si>
  <si>
    <t>PŘÍJMY</t>
  </si>
  <si>
    <t>schválený rozpočet</t>
  </si>
  <si>
    <t>upravený rozpočet</t>
  </si>
  <si>
    <t>Správní poplatky</t>
  </si>
  <si>
    <t xml:space="preserve">Příjmy z pronájmu </t>
  </si>
  <si>
    <t>Přijaté sankční platby</t>
  </si>
  <si>
    <t>Příjmy z prodeje</t>
  </si>
  <si>
    <t>Příjmy z úroků</t>
  </si>
  <si>
    <t xml:space="preserve">Fond na podporu výst. a obnovy vodohosp. infrastruktury </t>
  </si>
  <si>
    <t>Příjmy Olomouckého kraje celkem</t>
  </si>
  <si>
    <t>Konsolidace</t>
  </si>
  <si>
    <t>Příjmy Olomouckého kraje celkem (po konsolidaci)</t>
  </si>
  <si>
    <t>Konsolidace je očištění údajů v rozpočtu o interní přesuny peněž. prostředků uvnitř organizace mezi jednotlivými účty.</t>
  </si>
  <si>
    <t>VÝDAJE</t>
  </si>
  <si>
    <t xml:space="preserve">Výdaje Olomouckého kraje celkem </t>
  </si>
  <si>
    <t>Výdaje Olomouckého kraje celkem (po konsolidaci)</t>
  </si>
  <si>
    <t>Fond sociálních potřeb</t>
  </si>
  <si>
    <t>Financování (splátky úvěrů)</t>
  </si>
  <si>
    <t>Financování (přijaté úvěry, zůst. na BÚ)</t>
  </si>
  <si>
    <t>Financování celkem</t>
  </si>
  <si>
    <t>Příjmy Olomouckého kraje včetně financování</t>
  </si>
  <si>
    <t>Výdaje Olomouckého kraje včetně financování</t>
  </si>
  <si>
    <t>Příjmy z poskytnutých služeb a výrobků</t>
  </si>
  <si>
    <t>Daňové příjmy</t>
  </si>
  <si>
    <t>Odbory</t>
  </si>
  <si>
    <t>Dotační programy, tituly</t>
  </si>
  <si>
    <t>Příspěvkové organizace</t>
  </si>
  <si>
    <t>Opravy, investice a projekty</t>
  </si>
  <si>
    <t>Ostatní příjmy</t>
  </si>
  <si>
    <t>Odvody příspěvkových organizací</t>
  </si>
  <si>
    <t xml:space="preserve">Neinvestiční přijaté transfery ze státního rozpočtu  </t>
  </si>
  <si>
    <t>Dotace do oblasti školství</t>
  </si>
  <si>
    <t>Splátky půjček</t>
  </si>
  <si>
    <t>Investiční a neinvestiční transfery od obcí a krajů</t>
  </si>
  <si>
    <t>Dotace pro Krajský úřad</t>
  </si>
  <si>
    <t>Dotace do oblasti kultury</t>
  </si>
  <si>
    <t>Dotace do oblasti sociální</t>
  </si>
  <si>
    <t>Dotace do oblasti zdravotnictví</t>
  </si>
  <si>
    <t>Dotace do oblasti dopravy</t>
  </si>
  <si>
    <t>Zapojení finančního vypořádání, depozita</t>
  </si>
  <si>
    <t>Dotace do oblasti zemědělství</t>
  </si>
  <si>
    <t>OPZ, OPVV, NPO, OPJAK, OPŽP, IROP, NPO, OPPS, OPTP, LIFE</t>
  </si>
  <si>
    <t>dle přílohy č. 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</si>
</sst>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sz val="10"/>
      <name val="Arial"/>
      <family val="2"/>
    </font>
    <font>
      <b/>
      <sz val="11"/>
      <name val="Arial"/>
      <family val="2"/>
    </font>
    <font>
      <sz val="10"/>
      <name val="Arial"/>
      <family val="2"/>
      <charset val="238"/>
    </font>
    <font>
      <sz val="11"/>
      <name val="Arial"/>
      <family val="2"/>
    </font>
    <font>
      <sz val="11"/>
      <name val="Arial"/>
      <family val="2"/>
      <charset val="238"/>
    </font>
    <font>
      <i/>
      <sz val="11"/>
      <name val="Arial"/>
      <family val="2"/>
      <charset val="238"/>
    </font>
    <font>
      <b/>
      <sz val="11"/>
      <name val="Arial CE"/>
      <charset val="238"/>
    </font>
    <font>
      <i/>
      <sz val="9"/>
      <name val="Arial CE"/>
      <charset val="238"/>
    </font>
    <font>
      <i/>
      <sz val="11"/>
      <name val="Arial CE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0"/>
      <color rgb="FFFF0000"/>
      <name val="Arial CE"/>
      <charset val="238"/>
    </font>
    <font>
      <sz val="11"/>
      <color rgb="FFFF0000"/>
      <name val="Arial"/>
      <family val="2"/>
      <charset val="238"/>
    </font>
    <font>
      <strike/>
      <sz val="11"/>
      <name val="Arial"/>
      <family val="2"/>
      <charset val="238"/>
    </font>
    <font>
      <b/>
      <strike/>
      <sz val="11"/>
      <name val="Arial"/>
      <family val="2"/>
    </font>
    <font>
      <b/>
      <strike/>
      <sz val="11"/>
      <name val="Arial CE"/>
      <charset val="238"/>
    </font>
    <font>
      <b/>
      <sz val="11"/>
      <color rgb="FFFF0000"/>
      <name val="Arial"/>
      <family val="2"/>
    </font>
    <font>
      <b/>
      <sz val="11"/>
      <color rgb="FFFF000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38">
    <xf numFmtId="0" fontId="0" fillId="0" borderId="0" xfId="0"/>
    <xf numFmtId="0" fontId="2" fillId="0" borderId="0" xfId="0" applyFont="1"/>
    <xf numFmtId="3" fontId="2" fillId="0" borderId="0" xfId="0" applyNumberFormat="1" applyFont="1"/>
    <xf numFmtId="3" fontId="3" fillId="0" borderId="0" xfId="0" applyNumberFormat="1" applyFont="1" applyAlignment="1">
      <alignment horizontal="right"/>
    </xf>
    <xf numFmtId="0" fontId="4" fillId="0" borderId="1" xfId="0" applyFont="1" applyBorder="1"/>
    <xf numFmtId="3" fontId="5" fillId="0" borderId="1" xfId="0" applyNumberFormat="1" applyFont="1" applyBorder="1" applyAlignment="1">
      <alignment horizontal="right" wrapText="1"/>
    </xf>
    <xf numFmtId="0" fontId="6" fillId="0" borderId="0" xfId="0" applyFont="1"/>
    <xf numFmtId="3" fontId="6" fillId="0" borderId="0" xfId="0" applyNumberFormat="1" applyFont="1"/>
    <xf numFmtId="0" fontId="7" fillId="0" borderId="0" xfId="0" applyFont="1"/>
    <xf numFmtId="3" fontId="7" fillId="0" borderId="0" xfId="0" applyNumberFormat="1" applyFont="1" applyAlignment="1">
      <alignment horizontal="right"/>
    </xf>
    <xf numFmtId="3" fontId="4" fillId="0" borderId="1" xfId="0" applyNumberFormat="1" applyFont="1" applyBorder="1" applyAlignment="1">
      <alignment horizontal="right"/>
    </xf>
    <xf numFmtId="0" fontId="8" fillId="0" borderId="0" xfId="0" applyFont="1" applyAlignment="1">
      <alignment horizontal="justify"/>
    </xf>
    <xf numFmtId="0" fontId="9" fillId="2" borderId="2" xfId="0" applyFont="1" applyFill="1" applyBorder="1"/>
    <xf numFmtId="3" fontId="9" fillId="2" borderId="2" xfId="0" applyNumberFormat="1" applyFont="1" applyFill="1" applyBorder="1"/>
    <xf numFmtId="0" fontId="10" fillId="0" borderId="0" xfId="0" applyFont="1"/>
    <xf numFmtId="3" fontId="6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3" fontId="7" fillId="0" borderId="0" xfId="0" applyNumberFormat="1" applyFont="1"/>
    <xf numFmtId="0" fontId="7" fillId="0" borderId="1" xfId="0" applyFont="1" applyBorder="1"/>
    <xf numFmtId="3" fontId="7" fillId="0" borderId="1" xfId="0" applyNumberFormat="1" applyFont="1" applyBorder="1"/>
    <xf numFmtId="0" fontId="9" fillId="2" borderId="3" xfId="0" applyFont="1" applyFill="1" applyBorder="1"/>
    <xf numFmtId="3" fontId="9" fillId="2" borderId="4" xfId="0" applyNumberFormat="1" applyFont="1" applyFill="1" applyBorder="1"/>
    <xf numFmtId="0" fontId="2" fillId="0" borderId="1" xfId="0" applyFont="1" applyBorder="1"/>
    <xf numFmtId="0" fontId="2" fillId="0" borderId="5" xfId="0" applyFont="1" applyBorder="1"/>
    <xf numFmtId="0" fontId="9" fillId="2" borderId="6" xfId="0" applyFont="1" applyFill="1" applyBorder="1"/>
    <xf numFmtId="3" fontId="9" fillId="2" borderId="7" xfId="0" applyNumberFormat="1" applyFont="1" applyFill="1" applyBorder="1"/>
    <xf numFmtId="0" fontId="16" fillId="0" borderId="1" xfId="0" applyFont="1" applyBorder="1" applyAlignment="1">
      <alignment horizontal="center" wrapText="1"/>
    </xf>
    <xf numFmtId="3" fontId="17" fillId="0" borderId="0" xfId="0" applyNumberFormat="1" applyFont="1"/>
    <xf numFmtId="3" fontId="18" fillId="0" borderId="0" xfId="0" applyNumberFormat="1" applyFont="1"/>
    <xf numFmtId="3" fontId="19" fillId="0" borderId="1" xfId="0" applyNumberFormat="1" applyFont="1" applyBorder="1" applyAlignment="1">
      <alignment horizontal="right"/>
    </xf>
    <xf numFmtId="3" fontId="20" fillId="2" borderId="2" xfId="0" applyNumberFormat="1" applyFont="1" applyFill="1" applyBorder="1"/>
    <xf numFmtId="3" fontId="18" fillId="0" borderId="0" xfId="0" applyNumberFormat="1" applyFont="1" applyAlignment="1">
      <alignment horizontal="right"/>
    </xf>
    <xf numFmtId="3" fontId="20" fillId="2" borderId="4" xfId="0" applyNumberFormat="1" applyFont="1" applyFill="1" applyBorder="1"/>
    <xf numFmtId="3" fontId="20" fillId="2" borderId="7" xfId="0" applyNumberFormat="1" applyFont="1" applyFill="1" applyBorder="1"/>
    <xf numFmtId="3" fontId="21" fillId="0" borderId="1" xfId="0" applyNumberFormat="1" applyFont="1" applyBorder="1" applyAlignment="1">
      <alignment horizontal="right"/>
    </xf>
    <xf numFmtId="3" fontId="22" fillId="2" borderId="2" xfId="0" applyNumberFormat="1" applyFont="1" applyFill="1" applyBorder="1"/>
    <xf numFmtId="3" fontId="17" fillId="0" borderId="0" xfId="0" applyNumberFormat="1" applyFont="1" applyAlignment="1">
      <alignment horizontal="right"/>
    </xf>
    <xf numFmtId="3" fontId="22" fillId="2" borderId="4" xfId="0" applyNumberFormat="1" applyFont="1" applyFill="1" applyBorder="1"/>
  </cellXfs>
  <cellStyles count="2">
    <cellStyle name="Normální" xfId="0" builtinId="0"/>
    <cellStyle name="Normální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6"/>
  <sheetViews>
    <sheetView showGridLines="0" tabSelected="1" view="pageLayout" topLeftCell="A7" zoomScaleNormal="92" zoomScaleSheetLayoutView="92" workbookViewId="0">
      <selection activeCell="D43" sqref="D43"/>
    </sheetView>
  </sheetViews>
  <sheetFormatPr defaultColWidth="9.140625" defaultRowHeight="12.75" x14ac:dyDescent="0.2"/>
  <cols>
    <col min="1" max="1" width="48.28515625" style="1" customWidth="1"/>
    <col min="2" max="2" width="14.85546875" style="2" customWidth="1"/>
    <col min="3" max="3" width="13.140625" style="2" customWidth="1"/>
    <col min="4" max="4" width="12.5703125" style="1" customWidth="1"/>
    <col min="5" max="16384" width="9.140625" style="1"/>
  </cols>
  <sheetData>
    <row r="1" spans="1:4" ht="14.25" customHeight="1" x14ac:dyDescent="0.2">
      <c r="C1" s="3" t="s">
        <v>0</v>
      </c>
    </row>
    <row r="2" spans="1:4" ht="26.25" customHeight="1" x14ac:dyDescent="0.25">
      <c r="A2" s="4" t="s">
        <v>1</v>
      </c>
      <c r="B2" s="5" t="s">
        <v>2</v>
      </c>
      <c r="C2" s="5" t="s">
        <v>3</v>
      </c>
      <c r="D2" s="26" t="s">
        <v>43</v>
      </c>
    </row>
    <row r="3" spans="1:4" ht="14.25" customHeight="1" x14ac:dyDescent="0.2">
      <c r="A3" s="6" t="s">
        <v>24</v>
      </c>
      <c r="B3" s="7">
        <v>7100000</v>
      </c>
      <c r="C3" s="7">
        <v>7140578</v>
      </c>
    </row>
    <row r="4" spans="1:4" ht="14.25" customHeight="1" x14ac:dyDescent="0.2">
      <c r="A4" s="6" t="s">
        <v>4</v>
      </c>
      <c r="B4" s="7">
        <v>1330</v>
      </c>
      <c r="C4" s="7">
        <v>1330</v>
      </c>
    </row>
    <row r="5" spans="1:4" ht="14.25" customHeight="1" x14ac:dyDescent="0.2">
      <c r="A5" s="6" t="s">
        <v>23</v>
      </c>
      <c r="B5" s="7">
        <v>365</v>
      </c>
      <c r="C5" s="7">
        <v>465</v>
      </c>
    </row>
    <row r="6" spans="1:4" ht="14.25" customHeight="1" x14ac:dyDescent="0.2">
      <c r="A6" s="8" t="s">
        <v>30</v>
      </c>
      <c r="B6" s="7">
        <v>246000</v>
      </c>
      <c r="C6" s="7">
        <v>268267</v>
      </c>
    </row>
    <row r="7" spans="1:4" ht="14.25" customHeight="1" x14ac:dyDescent="0.2">
      <c r="A7" s="6" t="s">
        <v>5</v>
      </c>
      <c r="B7" s="7">
        <v>38219.300000000003</v>
      </c>
      <c r="C7" s="7">
        <v>39889.300000000003</v>
      </c>
    </row>
    <row r="8" spans="1:4" ht="14.25" customHeight="1" x14ac:dyDescent="0.2">
      <c r="A8" s="6" t="s">
        <v>6</v>
      </c>
      <c r="B8" s="7">
        <v>3810.2999999999997</v>
      </c>
      <c r="C8" s="7">
        <v>3855.3</v>
      </c>
    </row>
    <row r="9" spans="1:4" ht="14.25" customHeight="1" x14ac:dyDescent="0.2">
      <c r="A9" s="6" t="s">
        <v>29</v>
      </c>
      <c r="B9" s="7">
        <v>820.30000000000007</v>
      </c>
      <c r="C9" s="7">
        <f>2180.3+177</f>
        <v>2357.3000000000002</v>
      </c>
    </row>
    <row r="10" spans="1:4" ht="14.25" customHeight="1" x14ac:dyDescent="0.2">
      <c r="A10" s="6" t="s">
        <v>33</v>
      </c>
      <c r="B10" s="7">
        <v>0</v>
      </c>
      <c r="C10" s="7">
        <v>5000</v>
      </c>
    </row>
    <row r="11" spans="1:4" ht="14.25" customHeight="1" x14ac:dyDescent="0.2">
      <c r="A11" s="6" t="s">
        <v>7</v>
      </c>
      <c r="B11" s="7">
        <v>7340</v>
      </c>
      <c r="C11" s="7">
        <v>7340</v>
      </c>
    </row>
    <row r="12" spans="1:4" ht="14.25" customHeight="1" x14ac:dyDescent="0.2">
      <c r="A12" s="6" t="s">
        <v>8</v>
      </c>
      <c r="B12" s="7">
        <v>30164.1</v>
      </c>
      <c r="C12" s="7">
        <v>30164.1</v>
      </c>
    </row>
    <row r="13" spans="1:4" ht="14.25" customHeight="1" x14ac:dyDescent="0.2">
      <c r="A13" s="6" t="s">
        <v>31</v>
      </c>
      <c r="B13" s="7">
        <v>141578</v>
      </c>
      <c r="C13" s="7">
        <v>141578</v>
      </c>
    </row>
    <row r="14" spans="1:4" ht="14.25" customHeight="1" x14ac:dyDescent="0.2">
      <c r="A14" s="6" t="s">
        <v>34</v>
      </c>
      <c r="B14" s="7">
        <v>255000</v>
      </c>
      <c r="C14" s="7">
        <v>255150</v>
      </c>
    </row>
    <row r="15" spans="1:4" ht="14.25" customHeight="1" x14ac:dyDescent="0.2">
      <c r="A15" s="6" t="s">
        <v>32</v>
      </c>
      <c r="B15" s="7">
        <v>0</v>
      </c>
      <c r="C15" s="7">
        <f>12372262+264</f>
        <v>12372526</v>
      </c>
    </row>
    <row r="16" spans="1:4" ht="14.25" customHeight="1" x14ac:dyDescent="0.2">
      <c r="A16" s="6" t="s">
        <v>37</v>
      </c>
      <c r="B16" s="7">
        <v>0</v>
      </c>
      <c r="C16" s="7">
        <f>1962658+1500</f>
        <v>1964158</v>
      </c>
    </row>
    <row r="17" spans="1:4" ht="14.25" customHeight="1" x14ac:dyDescent="0.2">
      <c r="A17" s="6" t="s">
        <v>38</v>
      </c>
      <c r="B17" s="7">
        <v>0</v>
      </c>
      <c r="C17" s="7">
        <v>9991</v>
      </c>
    </row>
    <row r="18" spans="1:4" ht="14.25" customHeight="1" x14ac:dyDescent="0.2">
      <c r="A18" s="6" t="s">
        <v>39</v>
      </c>
      <c r="B18" s="7">
        <v>0</v>
      </c>
      <c r="C18" s="7">
        <v>698106</v>
      </c>
    </row>
    <row r="19" spans="1:4" ht="14.25" customHeight="1" x14ac:dyDescent="0.2">
      <c r="A19" s="6" t="s">
        <v>36</v>
      </c>
      <c r="B19" s="7">
        <v>0</v>
      </c>
      <c r="C19" s="7">
        <v>3107</v>
      </c>
    </row>
    <row r="20" spans="1:4" ht="14.25" customHeight="1" x14ac:dyDescent="0.2">
      <c r="A20" s="6" t="s">
        <v>41</v>
      </c>
      <c r="B20" s="7">
        <v>0</v>
      </c>
      <c r="C20" s="7">
        <v>2719</v>
      </c>
    </row>
    <row r="21" spans="1:4" ht="14.25" customHeight="1" x14ac:dyDescent="0.2">
      <c r="A21" s="6" t="s">
        <v>35</v>
      </c>
      <c r="B21" s="7">
        <v>0</v>
      </c>
      <c r="C21" s="7">
        <f>41817+500+5130</f>
        <v>47447</v>
      </c>
    </row>
    <row r="22" spans="1:4" ht="14.25" customHeight="1" x14ac:dyDescent="0.2">
      <c r="A22" s="6" t="s">
        <v>42</v>
      </c>
      <c r="B22" s="7">
        <v>0</v>
      </c>
      <c r="C22" s="7">
        <f>403684+854</f>
        <v>404538</v>
      </c>
    </row>
    <row r="23" spans="1:4" ht="14.25" customHeight="1" x14ac:dyDescent="0.2">
      <c r="A23" s="8" t="s">
        <v>17</v>
      </c>
      <c r="B23" s="9">
        <v>13417</v>
      </c>
      <c r="C23" s="9">
        <v>13586</v>
      </c>
    </row>
    <row r="24" spans="1:4" ht="14.25" customHeight="1" x14ac:dyDescent="0.2">
      <c r="A24" s="8" t="s">
        <v>9</v>
      </c>
      <c r="B24" s="9">
        <v>34300</v>
      </c>
      <c r="C24" s="9">
        <v>34300</v>
      </c>
    </row>
    <row r="25" spans="1:4" ht="14.25" customHeight="1" x14ac:dyDescent="0.2">
      <c r="A25" s="8" t="s">
        <v>40</v>
      </c>
      <c r="B25" s="9">
        <v>0</v>
      </c>
      <c r="C25" s="9">
        <v>332622</v>
      </c>
    </row>
    <row r="26" spans="1:4" ht="14.25" customHeight="1" x14ac:dyDescent="0.25">
      <c r="A26" s="4" t="s">
        <v>10</v>
      </c>
      <c r="B26" s="10">
        <f>SUM(B3:B25)</f>
        <v>7872343.9999999991</v>
      </c>
      <c r="C26" s="10">
        <f>SUM(C3:C25)</f>
        <v>23779074</v>
      </c>
      <c r="D26" s="22"/>
    </row>
    <row r="27" spans="1:4" ht="14.25" customHeight="1" x14ac:dyDescent="0.2">
      <c r="A27" s="11" t="s">
        <v>11</v>
      </c>
      <c r="B27" s="16">
        <v>-13236</v>
      </c>
      <c r="C27" s="16">
        <f>-13236-169</f>
        <v>-13405</v>
      </c>
      <c r="D27" s="23"/>
    </row>
    <row r="28" spans="1:4" ht="15.75" thickBot="1" x14ac:dyDescent="0.3">
      <c r="A28" s="12" t="s">
        <v>12</v>
      </c>
      <c r="B28" s="13">
        <f>B26+B27</f>
        <v>7859107.9999999991</v>
      </c>
      <c r="C28" s="13">
        <f>C26+C27</f>
        <v>23765669</v>
      </c>
      <c r="D28" s="13"/>
    </row>
    <row r="29" spans="1:4" ht="8.25" customHeight="1" thickTop="1" x14ac:dyDescent="0.2">
      <c r="A29" s="14"/>
    </row>
    <row r="30" spans="1:4" ht="24.75" customHeight="1" x14ac:dyDescent="0.25">
      <c r="A30" s="4" t="s">
        <v>14</v>
      </c>
      <c r="B30" s="5" t="s">
        <v>2</v>
      </c>
      <c r="C30" s="5" t="s">
        <v>3</v>
      </c>
      <c r="D30" s="26" t="s">
        <v>43</v>
      </c>
    </row>
    <row r="31" spans="1:4" ht="14.25" x14ac:dyDescent="0.2">
      <c r="A31" s="8" t="s">
        <v>25</v>
      </c>
      <c r="B31" s="17">
        <v>1223558</v>
      </c>
      <c r="C31" s="28">
        <f>2000667+177</f>
        <v>2000844</v>
      </c>
      <c r="D31" s="27">
        <v>2250844</v>
      </c>
    </row>
    <row r="32" spans="1:4" ht="14.25" x14ac:dyDescent="0.2">
      <c r="A32" s="8" t="s">
        <v>26</v>
      </c>
      <c r="B32" s="17">
        <v>553544</v>
      </c>
      <c r="C32" s="17">
        <v>553544</v>
      </c>
    </row>
    <row r="33" spans="1:4" ht="14.25" x14ac:dyDescent="0.2">
      <c r="A33" s="8" t="s">
        <v>27</v>
      </c>
      <c r="B33" s="17">
        <f>2401752+865+2027000</f>
        <v>4429617</v>
      </c>
      <c r="C33" s="17">
        <v>4554426</v>
      </c>
    </row>
    <row r="34" spans="1:4" ht="14.25" x14ac:dyDescent="0.2">
      <c r="A34" s="6" t="s">
        <v>32</v>
      </c>
      <c r="B34" s="17">
        <v>0</v>
      </c>
      <c r="C34" s="17">
        <f>12372262+264</f>
        <v>12372526</v>
      </c>
    </row>
    <row r="35" spans="1:4" ht="14.25" x14ac:dyDescent="0.2">
      <c r="A35" s="6" t="s">
        <v>37</v>
      </c>
      <c r="B35" s="17">
        <v>0</v>
      </c>
      <c r="C35" s="17">
        <f>1962658+1500</f>
        <v>1964158</v>
      </c>
    </row>
    <row r="36" spans="1:4" ht="14.25" x14ac:dyDescent="0.2">
      <c r="A36" s="6" t="s">
        <v>38</v>
      </c>
      <c r="B36" s="17">
        <v>0</v>
      </c>
      <c r="C36" s="17">
        <v>9991</v>
      </c>
    </row>
    <row r="37" spans="1:4" ht="14.25" x14ac:dyDescent="0.2">
      <c r="A37" s="6" t="s">
        <v>39</v>
      </c>
      <c r="B37" s="17">
        <v>0</v>
      </c>
      <c r="C37" s="17">
        <v>698106</v>
      </c>
    </row>
    <row r="38" spans="1:4" ht="14.25" x14ac:dyDescent="0.2">
      <c r="A38" s="6" t="s">
        <v>36</v>
      </c>
      <c r="B38" s="17">
        <v>0</v>
      </c>
      <c r="C38" s="17">
        <v>3107</v>
      </c>
    </row>
    <row r="39" spans="1:4" ht="14.25" x14ac:dyDescent="0.2">
      <c r="A39" s="6" t="s">
        <v>41</v>
      </c>
      <c r="B39" s="17">
        <v>0</v>
      </c>
      <c r="C39" s="17">
        <v>2719</v>
      </c>
    </row>
    <row r="40" spans="1:4" ht="14.25" x14ac:dyDescent="0.2">
      <c r="A40" s="6" t="s">
        <v>35</v>
      </c>
      <c r="B40" s="17">
        <v>0</v>
      </c>
      <c r="C40" s="17">
        <f>41817+500+5130</f>
        <v>47447</v>
      </c>
    </row>
    <row r="41" spans="1:4" ht="14.25" x14ac:dyDescent="0.2">
      <c r="A41" s="6" t="s">
        <v>42</v>
      </c>
      <c r="B41" s="17">
        <v>0</v>
      </c>
      <c r="C41" s="17">
        <f>312908+854</f>
        <v>313762</v>
      </c>
    </row>
    <row r="42" spans="1:4" ht="14.25" x14ac:dyDescent="0.2">
      <c r="A42" s="8" t="s">
        <v>17</v>
      </c>
      <c r="B42" s="17">
        <v>13417</v>
      </c>
      <c r="C42" s="17">
        <v>21190</v>
      </c>
    </row>
    <row r="43" spans="1:4" ht="14.25" x14ac:dyDescent="0.2">
      <c r="A43" s="8" t="s">
        <v>9</v>
      </c>
      <c r="B43" s="17">
        <v>34300</v>
      </c>
      <c r="C43" s="17">
        <v>62016</v>
      </c>
    </row>
    <row r="44" spans="1:4" ht="14.25" x14ac:dyDescent="0.2">
      <c r="A44" s="8" t="s">
        <v>28</v>
      </c>
      <c r="B44" s="17">
        <v>2223234</v>
      </c>
      <c r="C44" s="17">
        <v>2307965</v>
      </c>
    </row>
    <row r="45" spans="1:4" ht="14.25" x14ac:dyDescent="0.2">
      <c r="A45" s="8" t="s">
        <v>40</v>
      </c>
      <c r="B45" s="17">
        <v>0</v>
      </c>
      <c r="C45" s="17">
        <v>264961</v>
      </c>
    </row>
    <row r="46" spans="1:4" ht="14.25" customHeight="1" x14ac:dyDescent="0.25">
      <c r="A46" s="4" t="s">
        <v>15</v>
      </c>
      <c r="B46" s="10">
        <f>SUM(B31:B45)</f>
        <v>8477670</v>
      </c>
      <c r="C46" s="29">
        <f>SUM(C31:C45)</f>
        <v>25176762</v>
      </c>
      <c r="D46" s="34">
        <v>25426762</v>
      </c>
    </row>
    <row r="47" spans="1:4" ht="14.25" x14ac:dyDescent="0.2">
      <c r="A47" s="11" t="s">
        <v>11</v>
      </c>
      <c r="B47" s="16">
        <v>-13236</v>
      </c>
      <c r="C47" s="16">
        <f>-13236-169</f>
        <v>-13405</v>
      </c>
      <c r="D47" s="23"/>
    </row>
    <row r="48" spans="1:4" ht="15.75" thickBot="1" x14ac:dyDescent="0.3">
      <c r="A48" s="12" t="s">
        <v>16</v>
      </c>
      <c r="B48" s="13">
        <f>+B46+B47</f>
        <v>8464434</v>
      </c>
      <c r="C48" s="30">
        <f>+C46+C47</f>
        <v>25163357</v>
      </c>
      <c r="D48" s="35">
        <v>25413357</v>
      </c>
    </row>
    <row r="49" spans="1:4" ht="13.5" thickTop="1" x14ac:dyDescent="0.2">
      <c r="A49" s="14" t="s">
        <v>13</v>
      </c>
    </row>
    <row r="50" spans="1:4" ht="10.5" customHeight="1" x14ac:dyDescent="0.2">
      <c r="B50" s="1"/>
      <c r="C50" s="9"/>
    </row>
    <row r="51" spans="1:4" ht="14.25" x14ac:dyDescent="0.2">
      <c r="A51" s="8" t="s">
        <v>19</v>
      </c>
      <c r="B51" s="9">
        <v>850000</v>
      </c>
      <c r="C51" s="31">
        <v>1921171</v>
      </c>
      <c r="D51" s="36">
        <v>2171171</v>
      </c>
    </row>
    <row r="52" spans="1:4" ht="14.25" x14ac:dyDescent="0.2">
      <c r="A52" s="18" t="s">
        <v>18</v>
      </c>
      <c r="B52" s="19">
        <v>244674</v>
      </c>
      <c r="C52" s="19">
        <v>523483</v>
      </c>
      <c r="D52" s="22"/>
    </row>
    <row r="53" spans="1:4" ht="15.75" thickBot="1" x14ac:dyDescent="0.3">
      <c r="A53" s="12" t="s">
        <v>20</v>
      </c>
      <c r="B53" s="13">
        <f>+B51-B52</f>
        <v>605326</v>
      </c>
      <c r="C53" s="30">
        <f>+C51-C52</f>
        <v>1397688</v>
      </c>
      <c r="D53" s="35">
        <v>1647688</v>
      </c>
    </row>
    <row r="54" spans="1:4" ht="10.5" customHeight="1" thickTop="1" x14ac:dyDescent="0.2">
      <c r="A54" s="8"/>
      <c r="B54" s="17"/>
      <c r="C54" s="17"/>
    </row>
    <row r="55" spans="1:4" ht="3" customHeight="1" thickBot="1" x14ac:dyDescent="0.25">
      <c r="A55" s="8"/>
      <c r="B55" s="17"/>
      <c r="C55" s="17"/>
    </row>
    <row r="56" spans="1:4" ht="15.75" thickBot="1" x14ac:dyDescent="0.3">
      <c r="A56" s="20" t="s">
        <v>21</v>
      </c>
      <c r="B56" s="21">
        <f>+B28+B51</f>
        <v>8709108</v>
      </c>
      <c r="C56" s="32">
        <f>+C28+C51</f>
        <v>25686840</v>
      </c>
      <c r="D56" s="37">
        <v>25936840</v>
      </c>
    </row>
    <row r="57" spans="1:4" ht="15.75" thickBot="1" x14ac:dyDescent="0.3">
      <c r="A57" s="24" t="s">
        <v>22</v>
      </c>
      <c r="B57" s="25">
        <f>+B48+B52</f>
        <v>8709108</v>
      </c>
      <c r="C57" s="33">
        <f>+C48+C52</f>
        <v>25686840</v>
      </c>
      <c r="D57" s="37">
        <v>25936840</v>
      </c>
    </row>
    <row r="58" spans="1:4" x14ac:dyDescent="0.2">
      <c r="B58" s="1"/>
    </row>
    <row r="59" spans="1:4" ht="14.25" x14ac:dyDescent="0.2">
      <c r="B59" s="1"/>
      <c r="C59" s="15"/>
    </row>
    <row r="60" spans="1:4" ht="14.25" x14ac:dyDescent="0.2">
      <c r="B60" s="1"/>
      <c r="C60" s="15"/>
    </row>
    <row r="61" spans="1:4" x14ac:dyDescent="0.2">
      <c r="B61" s="1"/>
    </row>
    <row r="62" spans="1:4" x14ac:dyDescent="0.2">
      <c r="B62" s="1"/>
    </row>
    <row r="63" spans="1:4" x14ac:dyDescent="0.2">
      <c r="B63" s="1"/>
    </row>
    <row r="66" s="1" customFormat="1" x14ac:dyDescent="0.2"/>
    <row r="67" s="1" customFormat="1" x14ac:dyDescent="0.2"/>
    <row r="81" s="1" customFormat="1" x14ac:dyDescent="0.2"/>
    <row r="82" s="1" customFormat="1" x14ac:dyDescent="0.2"/>
    <row r="85" s="1" customFormat="1" x14ac:dyDescent="0.2"/>
    <row r="86" s="1" customFormat="1" x14ac:dyDescent="0.2"/>
  </sheetData>
  <phoneticPr fontId="1" type="noConversion"/>
  <pageMargins left="0.98425196850393704" right="0.98425196850393704" top="0.55118110236220474" bottom="0.9055118110236221" header="0.31496062992125984" footer="0.39370078740157483"/>
  <pageSetup paperSize="9" scale="92" firstPageNumber="25" orientation="portrait" useFirstPageNumber="1" r:id="rId1"/>
  <headerFooter alignWithMargins="0">
    <oddHeader>&amp;C&amp;"Arial,Kurzíva"Příloha č.1 DZ - Upravený rozpočet Olomouckého kraje na rok 2024 po schválení rozpočtových změn</oddHeader>
    <oddFooter xml:space="preserve">&amp;L&amp;"Arial,Kurzíva"Zastupitelstvo OK 16.9.2024
9.1.1. - Rozpočet Olomouckého kraje 2024 - rozpočtové změny - DODATEK
Příloha č.1 DZ: Upravený rozpočet OK na rok 2024 po schválení rozpočtových změn&amp;R&amp;"Arial,Kurzíva"Strana &amp;P (celkem 25)&amp;"Arial,Obyčejné"
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 č. 1 DZ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Lenka Navrátilová</dc:creator>
  <cp:lastModifiedBy>Franková Romana</cp:lastModifiedBy>
  <cp:lastPrinted>2024-09-09T10:10:35Z</cp:lastPrinted>
  <dcterms:created xsi:type="dcterms:W3CDTF">2007-02-21T09:44:06Z</dcterms:created>
  <dcterms:modified xsi:type="dcterms:W3CDTF">2024-09-16T06:56:14Z</dcterms:modified>
</cp:coreProperties>
</file>