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2\Zastupitelstvo\ZOK 14.2.2022\2022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46" i="5" l="1"/>
  <c r="B43" i="5"/>
  <c r="C42" i="5"/>
  <c r="C41" i="5"/>
  <c r="C43" i="5" s="1"/>
  <c r="B38" i="5"/>
  <c r="B47" i="5" s="1"/>
  <c r="C35" i="5"/>
  <c r="C34" i="5"/>
  <c r="C33" i="5"/>
  <c r="C29" i="5"/>
  <c r="C28" i="5"/>
  <c r="C36" i="5" s="1"/>
  <c r="C38" i="5" s="1"/>
  <c r="C47" i="5" s="1"/>
  <c r="C26" i="5"/>
  <c r="B23" i="5"/>
  <c r="B21" i="5"/>
  <c r="C20" i="5"/>
  <c r="C19" i="5"/>
  <c r="C9" i="5"/>
  <c r="C21" i="5" s="1"/>
  <c r="C23" i="5" s="1"/>
  <c r="C46" i="5" s="1"/>
  <c r="C5" i="5"/>
</calcChain>
</file>

<file path=xl/comments1.xml><?xml version="1.0" encoding="utf-8"?>
<comments xmlns="http://schemas.openxmlformats.org/spreadsheetml/2006/main">
  <authors>
    <author>Navrátilová Lenka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65+4447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 (celkem 83)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20+2241
32+80 (celkem 83)
46+1961
47+108
48+377
49+63
50+83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40+109
41+1
44+6420
45+66
57+13397
59+64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31+12
32+3 (celkem 83)
43+4387
46+1726 (celkem 1961)
65+4447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20+2241
47+108
48+377
49+63
50+83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5+175
6+11414
7+771
8+395
9+73919
10+1207
11+879
12+255
13+362
14+6
15+4417
16+1057
17+7110
18+34803
32+80 (celkem 83)
46+235 (celkem 1961)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40+109
41+1
44+6420
45+66
57+13397
59+64
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5+175
6+11414
7+771
8+395
9+73919
10+1207
11+879
12+255
13+362
14+6
15+4417
16+1057
17+7110
18+34803
31+12
43+4387
66+300000 termiňák
</t>
        </r>
      </text>
    </comment>
    <comment ref="C4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
8114, 8118, 8124, 8224</t>
        </r>
        <r>
          <rPr>
            <sz val="8"/>
            <color indexed="81"/>
            <rFont val="Tahoma"/>
            <family val="2"/>
            <charset val="238"/>
          </rPr>
          <t xml:space="preserve">
66+300000 termiňák
</t>
        </r>
      </text>
    </comment>
  </commentList>
</comments>
</file>

<file path=xl/sharedStrings.xml><?xml version="1.0" encoding="utf-8"?>
<sst xmlns="http://schemas.openxmlformats.org/spreadsheetml/2006/main" count="47" uniqueCount="38">
  <si>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</si>
  <si>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</si>
  <si>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</si>
  <si>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</si>
  <si>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</si>
  <si>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</si>
  <si>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</si>
  <si>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</si>
  <si>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</si>
  <si>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</si>
  <si>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</si>
  <si>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</si>
  <si>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</si>
  <si>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</si>
  <si>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</si>
  <si>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</si>
  <si>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</si>
  <si>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</si>
  <si>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</si>
  <si>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</si>
  <si>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</si>
  <si>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</si>
  <si>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</si>
  <si>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</si>
  <si>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</si>
  <si>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</si>
  <si>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</si>
  <si>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</si>
  <si>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</si>
  <si>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</si>
  <si>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</si>
  <si>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</si>
  <si>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</si>
  <si>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</si>
  <si>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</si>
  <si>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</si>
  <si>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Finanční vypořádání</t>
  </si>
  <si>
    <t>OPPMP, OPVVV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</si>
</sst>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5208841</v>
      </c>
      <c r="C3" s="7">
        <v>5208841</v>
      </c>
    </row>
    <row r="4" spans="1:3" ht="14.25" customHeight="1" x14ac:dyDescent="0.2">
      <c r="A4" s="6" t="s">
        <v>4</v>
      </c>
      <c r="B4" s="18">
        <v>1165</v>
      </c>
      <c r="C4" s="7">
        <v>1165</v>
      </c>
    </row>
    <row r="5" spans="1:3" ht="14.25" customHeight="1" x14ac:dyDescent="0.2">
      <c r="A5" s="6" t="s">
        <v>23</v>
      </c>
      <c r="B5" s="18">
        <v>1700</v>
      </c>
      <c r="C5" s="7">
        <f>1700+4447</f>
        <v>6147</v>
      </c>
    </row>
    <row r="6" spans="1:3" ht="14.25" customHeight="1" x14ac:dyDescent="0.2">
      <c r="A6" s="8" t="s">
        <v>30</v>
      </c>
      <c r="B6" s="18">
        <v>248807</v>
      </c>
      <c r="C6" s="7">
        <v>248807</v>
      </c>
    </row>
    <row r="7" spans="1:3" ht="14.25" customHeight="1" x14ac:dyDescent="0.2">
      <c r="A7" s="6" t="s">
        <v>5</v>
      </c>
      <c r="B7" s="18">
        <v>33555.4</v>
      </c>
      <c r="C7" s="7">
        <v>33555.4</v>
      </c>
    </row>
    <row r="8" spans="1:3" ht="14.25" customHeight="1" x14ac:dyDescent="0.2">
      <c r="A8" s="6" t="s">
        <v>6</v>
      </c>
      <c r="B8" s="18">
        <v>3210.3</v>
      </c>
      <c r="C8" s="7">
        <v>3213.3</v>
      </c>
    </row>
    <row r="9" spans="1:3" ht="14.25" customHeight="1" x14ac:dyDescent="0.2">
      <c r="A9" s="6" t="s">
        <v>29</v>
      </c>
      <c r="B9" s="18">
        <v>184418.5</v>
      </c>
      <c r="C9" s="7">
        <f>187199.5+1961+108+377+63+83</f>
        <v>189791.5</v>
      </c>
    </row>
    <row r="10" spans="1:3" ht="14.25" customHeight="1" x14ac:dyDescent="0.2">
      <c r="A10" s="6" t="s">
        <v>7</v>
      </c>
      <c r="B10" s="18">
        <v>9010</v>
      </c>
      <c r="C10" s="7">
        <v>9010</v>
      </c>
    </row>
    <row r="11" spans="1:3" ht="14.25" customHeight="1" x14ac:dyDescent="0.2">
      <c r="A11" s="6" t="s">
        <v>8</v>
      </c>
      <c r="B11" s="18">
        <v>1000.6</v>
      </c>
      <c r="C11" s="7">
        <v>1000.6</v>
      </c>
    </row>
    <row r="12" spans="1:3" ht="14.25" customHeight="1" x14ac:dyDescent="0.2">
      <c r="A12" s="6" t="s">
        <v>31</v>
      </c>
      <c r="B12" s="18">
        <v>128384.2</v>
      </c>
      <c r="C12" s="7">
        <v>128384.2</v>
      </c>
    </row>
    <row r="13" spans="1:3" ht="14.25" customHeight="1" x14ac:dyDescent="0.2">
      <c r="A13" s="6" t="s">
        <v>32</v>
      </c>
      <c r="B13" s="18">
        <v>54875</v>
      </c>
      <c r="C13" s="7">
        <v>54875</v>
      </c>
    </row>
    <row r="14" spans="1:3" ht="14.25" customHeight="1" x14ac:dyDescent="0.2">
      <c r="A14" s="6" t="s">
        <v>33</v>
      </c>
      <c r="B14" s="18">
        <v>1575</v>
      </c>
      <c r="C14" s="7">
        <v>5205</v>
      </c>
    </row>
    <row r="15" spans="1:3" ht="14.25" customHeight="1" x14ac:dyDescent="0.2">
      <c r="A15" s="6" t="s">
        <v>34</v>
      </c>
      <c r="B15" s="18">
        <v>0</v>
      </c>
      <c r="C15" s="7">
        <v>941715</v>
      </c>
    </row>
    <row r="16" spans="1:3" ht="14.25" customHeight="1" x14ac:dyDescent="0.2">
      <c r="A16" s="6" t="s">
        <v>35</v>
      </c>
      <c r="B16" s="18">
        <v>0</v>
      </c>
      <c r="C16" s="7">
        <v>295000</v>
      </c>
    </row>
    <row r="17" spans="1:3" ht="14.25" customHeight="1" x14ac:dyDescent="0.2">
      <c r="A17" s="10" t="s">
        <v>17</v>
      </c>
      <c r="B17" s="19">
        <v>11328</v>
      </c>
      <c r="C17" s="11">
        <v>11328</v>
      </c>
    </row>
    <row r="18" spans="1:3" ht="14.25" customHeight="1" x14ac:dyDescent="0.2">
      <c r="A18" s="10" t="s">
        <v>9</v>
      </c>
      <c r="B18" s="19">
        <v>34300</v>
      </c>
      <c r="C18" s="11">
        <v>34300</v>
      </c>
    </row>
    <row r="19" spans="1:3" ht="14.25" customHeight="1" x14ac:dyDescent="0.2">
      <c r="A19" s="10" t="s">
        <v>37</v>
      </c>
      <c r="B19" s="19">
        <v>0</v>
      </c>
      <c r="C19" s="11">
        <f>1749+2000</f>
        <v>3749</v>
      </c>
    </row>
    <row r="20" spans="1:3" ht="14.25" customHeight="1" x14ac:dyDescent="0.2">
      <c r="A20" s="10" t="s">
        <v>36</v>
      </c>
      <c r="B20" s="19">
        <v>0</v>
      </c>
      <c r="C20" s="11">
        <f>110+66+6420+13397+64</f>
        <v>20057</v>
      </c>
    </row>
    <row r="21" spans="1:3" ht="14.25" customHeight="1" x14ac:dyDescent="0.25">
      <c r="A21" s="4" t="s">
        <v>10</v>
      </c>
      <c r="B21" s="20">
        <f>SUM(B3:B20)</f>
        <v>5922170</v>
      </c>
      <c r="C21" s="12">
        <f>SUM(C3:C20)</f>
        <v>7196144</v>
      </c>
    </row>
    <row r="22" spans="1:3" ht="14.25" customHeight="1" x14ac:dyDescent="0.2">
      <c r="A22" s="13" t="s">
        <v>11</v>
      </c>
      <c r="B22" s="24">
        <v>-11315</v>
      </c>
      <c r="C22" s="24">
        <v>-11315</v>
      </c>
    </row>
    <row r="23" spans="1:3" ht="15.75" thickBot="1" x14ac:dyDescent="0.3">
      <c r="A23" s="14" t="s">
        <v>12</v>
      </c>
      <c r="B23" s="15">
        <f>B21+B22</f>
        <v>5910855</v>
      </c>
      <c r="C23" s="15">
        <f>C21+C22</f>
        <v>7184829</v>
      </c>
    </row>
    <row r="24" spans="1:3" ht="13.5" thickTop="1" x14ac:dyDescent="0.2">
      <c r="A24" s="16"/>
      <c r="B24" s="21"/>
    </row>
    <row r="25" spans="1:3" ht="15.75" customHeight="1" x14ac:dyDescent="0.25">
      <c r="A25" s="4" t="s">
        <v>14</v>
      </c>
      <c r="B25" s="22" t="s">
        <v>2</v>
      </c>
      <c r="C25" s="5" t="s">
        <v>3</v>
      </c>
    </row>
    <row r="26" spans="1:3" ht="14.25" x14ac:dyDescent="0.2">
      <c r="A26" s="8" t="s">
        <v>25</v>
      </c>
      <c r="B26" s="23">
        <v>1051463</v>
      </c>
      <c r="C26" s="25">
        <f>1051938+4387+1726+4447</f>
        <v>1062498</v>
      </c>
    </row>
    <row r="27" spans="1:3" ht="14.25" x14ac:dyDescent="0.2">
      <c r="A27" s="8" t="s">
        <v>26</v>
      </c>
      <c r="B27" s="23">
        <v>463241</v>
      </c>
      <c r="C27" s="25">
        <v>463241</v>
      </c>
    </row>
    <row r="28" spans="1:3" ht="14.25" x14ac:dyDescent="0.2">
      <c r="A28" s="8" t="s">
        <v>27</v>
      </c>
      <c r="B28" s="23">
        <v>3600073</v>
      </c>
      <c r="C28" s="25">
        <f>3602314+108+377+63+83</f>
        <v>3602945</v>
      </c>
    </row>
    <row r="29" spans="1:3" ht="14.25" x14ac:dyDescent="0.2">
      <c r="A29" s="8" t="s">
        <v>34</v>
      </c>
      <c r="B29" s="23">
        <v>0</v>
      </c>
      <c r="C29" s="25">
        <f>941715</f>
        <v>941715</v>
      </c>
    </row>
    <row r="30" spans="1:3" ht="14.25" x14ac:dyDescent="0.2">
      <c r="A30" s="8" t="s">
        <v>35</v>
      </c>
      <c r="B30" s="23">
        <v>0</v>
      </c>
      <c r="C30" s="25">
        <v>295000</v>
      </c>
    </row>
    <row r="31" spans="1:3" ht="14.25" x14ac:dyDescent="0.2">
      <c r="A31" s="10" t="s">
        <v>17</v>
      </c>
      <c r="B31" s="23">
        <v>11328</v>
      </c>
      <c r="C31" s="25">
        <v>11328</v>
      </c>
    </row>
    <row r="32" spans="1:3" ht="14.25" x14ac:dyDescent="0.2">
      <c r="A32" s="10" t="s">
        <v>9</v>
      </c>
      <c r="B32" s="23">
        <v>34300</v>
      </c>
      <c r="C32" s="25">
        <v>34300</v>
      </c>
    </row>
    <row r="33" spans="1:3" ht="14.25" x14ac:dyDescent="0.2">
      <c r="A33" s="10" t="s">
        <v>37</v>
      </c>
      <c r="B33" s="23">
        <v>0</v>
      </c>
      <c r="C33" s="25">
        <f>1749+2000</f>
        <v>3749</v>
      </c>
    </row>
    <row r="34" spans="1:3" ht="14.25" x14ac:dyDescent="0.2">
      <c r="A34" s="10" t="s">
        <v>28</v>
      </c>
      <c r="B34" s="23">
        <v>1203424</v>
      </c>
      <c r="C34" s="25">
        <f>1343904+235</f>
        <v>1344139</v>
      </c>
    </row>
    <row r="35" spans="1:3" ht="14.25" x14ac:dyDescent="0.2">
      <c r="A35" s="10" t="s">
        <v>36</v>
      </c>
      <c r="B35" s="23">
        <v>0</v>
      </c>
      <c r="C35" s="25">
        <f>110+6420+66+13397+64</f>
        <v>20057</v>
      </c>
    </row>
    <row r="36" spans="1:3" ht="14.25" customHeight="1" x14ac:dyDescent="0.25">
      <c r="A36" s="4" t="s">
        <v>15</v>
      </c>
      <c r="B36" s="20">
        <v>6363829</v>
      </c>
      <c r="C36" s="12">
        <f>SUM(C26:C35)</f>
        <v>7778972</v>
      </c>
    </row>
    <row r="37" spans="1:3" ht="14.25" x14ac:dyDescent="0.2">
      <c r="A37" s="13" t="s">
        <v>11</v>
      </c>
      <c r="B37" s="24">
        <v>-11315</v>
      </c>
      <c r="C37" s="24">
        <v>-11315</v>
      </c>
    </row>
    <row r="38" spans="1:3" ht="15.75" thickBot="1" x14ac:dyDescent="0.3">
      <c r="A38" s="14" t="s">
        <v>16</v>
      </c>
      <c r="B38" s="15">
        <f>+B36+B37</f>
        <v>6352514</v>
      </c>
      <c r="C38" s="15">
        <f>+C36+C37</f>
        <v>7767657</v>
      </c>
    </row>
    <row r="39" spans="1:3" ht="13.5" thickTop="1" x14ac:dyDescent="0.2">
      <c r="A39" s="16" t="s">
        <v>13</v>
      </c>
      <c r="B39" s="21"/>
    </row>
    <row r="40" spans="1:3" ht="14.25" x14ac:dyDescent="0.2">
      <c r="B40" s="1"/>
      <c r="C40" s="9"/>
    </row>
    <row r="41" spans="1:3" ht="14.25" x14ac:dyDescent="0.2">
      <c r="A41" s="10" t="s">
        <v>19</v>
      </c>
      <c r="B41" s="19">
        <v>713000</v>
      </c>
      <c r="C41" s="11">
        <f>849782+300000+4387</f>
        <v>1154169</v>
      </c>
    </row>
    <row r="42" spans="1:3" ht="14.25" x14ac:dyDescent="0.2">
      <c r="A42" s="26" t="s">
        <v>18</v>
      </c>
      <c r="B42" s="27">
        <v>271341</v>
      </c>
      <c r="C42" s="28">
        <f>271341+300000</f>
        <v>571341</v>
      </c>
    </row>
    <row r="43" spans="1:3" ht="15.75" thickBot="1" x14ac:dyDescent="0.3">
      <c r="A43" s="14" t="s">
        <v>20</v>
      </c>
      <c r="B43" s="15">
        <f>+B41-B42</f>
        <v>441659</v>
      </c>
      <c r="C43" s="15">
        <f>+C41-C42</f>
        <v>582828</v>
      </c>
    </row>
    <row r="44" spans="1:3" ht="15" thickTop="1" x14ac:dyDescent="0.2">
      <c r="A44" s="10"/>
      <c r="B44" s="29"/>
      <c r="C44" s="30"/>
    </row>
    <row r="45" spans="1:3" ht="15" thickBot="1" x14ac:dyDescent="0.25">
      <c r="A45" s="10"/>
      <c r="B45" s="29"/>
      <c r="C45" s="30"/>
    </row>
    <row r="46" spans="1:3" ht="15.75" thickBot="1" x14ac:dyDescent="0.3">
      <c r="A46" s="31" t="s">
        <v>21</v>
      </c>
      <c r="B46" s="32">
        <f>+B23+B41</f>
        <v>6623855</v>
      </c>
      <c r="C46" s="33">
        <f>+C23+C41</f>
        <v>8338998</v>
      </c>
    </row>
    <row r="47" spans="1:3" ht="15.75" thickBot="1" x14ac:dyDescent="0.3">
      <c r="A47" s="31" t="s">
        <v>22</v>
      </c>
      <c r="B47" s="32">
        <f>+B38+B42</f>
        <v>6623855</v>
      </c>
      <c r="C47" s="33">
        <f>+C38+C42</f>
        <v>8338998</v>
      </c>
    </row>
    <row r="48" spans="1:3" x14ac:dyDescent="0.2">
      <c r="B48" s="1"/>
    </row>
    <row r="49" spans="2:3" ht="14.25" x14ac:dyDescent="0.2">
      <c r="B49" s="1"/>
      <c r="C49" s="17"/>
    </row>
    <row r="50" spans="2:3" ht="14.25" x14ac:dyDescent="0.2">
      <c r="B50" s="1"/>
      <c r="C50" s="17"/>
    </row>
    <row r="51" spans="2:3" x14ac:dyDescent="0.2">
      <c r="B51" s="1"/>
    </row>
    <row r="52" spans="2:3" x14ac:dyDescent="0.2">
      <c r="B52" s="1"/>
    </row>
    <row r="53" spans="2:3" x14ac:dyDescent="0.2">
      <c r="B53" s="1"/>
    </row>
    <row r="54" spans="2:3" x14ac:dyDescent="0.2">
      <c r="B54" s="1"/>
    </row>
    <row r="55" spans="2:3" x14ac:dyDescent="0.2">
      <c r="B55" s="1"/>
    </row>
    <row r="59" spans="2:3" x14ac:dyDescent="0.2">
      <c r="B59" s="1"/>
      <c r="C59" s="1"/>
    </row>
    <row r="60" spans="2:3" x14ac:dyDescent="0.2">
      <c r="B60" s="1"/>
      <c r="C60" s="1"/>
    </row>
    <row r="61" spans="2:3" x14ac:dyDescent="0.2">
      <c r="B61" s="1"/>
      <c r="C61" s="1"/>
    </row>
    <row r="62" spans="2:3" x14ac:dyDescent="0.2">
      <c r="B62" s="1"/>
      <c r="C62" s="1"/>
    </row>
    <row r="63" spans="2:3" x14ac:dyDescent="0.2">
      <c r="B63" s="1"/>
      <c r="C63" s="1"/>
    </row>
    <row r="64" spans="2:3" x14ac:dyDescent="0.2">
      <c r="B64" s="1"/>
      <c r="C64" s="1"/>
    </row>
    <row r="70" spans="2:3" x14ac:dyDescent="0.2">
      <c r="B70" s="1"/>
      <c r="C70" s="1"/>
    </row>
    <row r="71" spans="2:3" x14ac:dyDescent="0.2">
      <c r="B71" s="1"/>
      <c r="C71" s="1"/>
    </row>
    <row r="74" spans="2:3" x14ac:dyDescent="0.2">
      <c r="B74" s="1"/>
      <c r="C74" s="1"/>
    </row>
    <row r="75" spans="2:3" x14ac:dyDescent="0.2">
      <c r="B75" s="1"/>
      <c r="C75" s="1"/>
    </row>
    <row r="89" spans="2:3" x14ac:dyDescent="0.2">
      <c r="B89" s="1"/>
      <c r="C89" s="1"/>
    </row>
    <row r="90" spans="2:3" x14ac:dyDescent="0.2">
      <c r="B90" s="1"/>
      <c r="C90" s="1"/>
    </row>
    <row r="93" spans="2:3" x14ac:dyDescent="0.2">
      <c r="B93" s="1"/>
      <c r="C93" s="1"/>
    </row>
    <row r="94" spans="2:3" x14ac:dyDescent="0.2">
      <c r="B94" s="1"/>
      <c r="C9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15" orientation="portrait" useFirstPageNumber="1" r:id="rId1"/>
  <headerFooter alignWithMargins="0">
    <oddHeader>&amp;C&amp;"Arial,Kurzíva"Příloha č.1 DZ - Upravený rozpočet Olomouckého kraje na rok 2022 po schválení rozpočtových změn</oddHeader>
    <oddFooter xml:space="preserve">&amp;L&amp;"Arial,Kurzíva"Zastupitelstvo OK 14.2.2022
10.1.1. - Rozpočet Olomouckého kraje 2022 - rozpočtové změny - DODATEK
Příloha č.1 DZ: Upravený rozpočet OK na rok 2022 po schválení rozpočtových změn&amp;R&amp;"Arial,Kurzíva"Strana &amp;P (celkem 15)&amp;"Arial,Obyčejné"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2022-02-07T11:12:48Z</cp:lastPrinted>
  <dcterms:created xsi:type="dcterms:W3CDTF">2007-02-21T09:44:06Z</dcterms:created>
  <dcterms:modified xsi:type="dcterms:W3CDTF">2022-02-07T11:13:13Z</dcterms:modified>
</cp:coreProperties>
</file>