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právy do ROK-ZOK-vlády\Zprávy do zastupitelstva\Rok 2021\ZOK 13. 12. 2021 - ODSH-KIDSOK\ODSH\22-IŽ-Hnojice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12" i="1" l="1"/>
  <c r="W11" i="1"/>
  <c r="B4" i="2" l="1"/>
  <c r="E4" i="2" s="1"/>
  <c r="A6" i="2"/>
  <c r="B7" i="2" s="1"/>
  <c r="J7" i="2" s="1"/>
  <c r="A9" i="2"/>
  <c r="B10" i="2" s="1"/>
  <c r="D12" i="2" s="1"/>
  <c r="A12" i="2"/>
  <c r="C4" i="2" l="1"/>
  <c r="D6" i="2"/>
  <c r="G4" i="2"/>
  <c r="J4" i="2"/>
  <c r="H10" i="2"/>
  <c r="C5" i="2"/>
  <c r="I4" i="2"/>
  <c r="C12" i="2"/>
  <c r="L10" i="2"/>
  <c r="H4" i="2"/>
  <c r="E7" i="2"/>
  <c r="D11" i="2"/>
  <c r="F6" i="2"/>
  <c r="G7" i="2"/>
  <c r="C10" i="2"/>
  <c r="F4" i="2"/>
  <c r="F10" i="2"/>
  <c r="F12" i="2"/>
  <c r="E10" i="2"/>
  <c r="F7" i="2"/>
  <c r="C9" i="2"/>
  <c r="F9" i="2"/>
  <c r="C7" i="2"/>
  <c r="D9" i="2"/>
  <c r="M4" i="2"/>
  <c r="K4" i="2"/>
  <c r="C8" i="2"/>
  <c r="M7" i="2"/>
  <c r="D8" i="2"/>
  <c r="D4" i="2"/>
  <c r="D7" i="2"/>
  <c r="C6" i="2"/>
  <c r="D5" i="2"/>
  <c r="I7" i="2"/>
  <c r="K7" i="2"/>
  <c r="L4" i="2"/>
  <c r="L7" i="2"/>
  <c r="H7" i="2"/>
  <c r="K10" i="2"/>
  <c r="M10" i="2"/>
  <c r="D10" i="2"/>
  <c r="C11" i="2"/>
  <c r="G10" i="2"/>
  <c r="I10" i="2"/>
  <c r="J10" i="2"/>
</calcChain>
</file>

<file path=xl/sharedStrings.xml><?xml version="1.0" encoding="utf-8"?>
<sst xmlns="http://schemas.openxmlformats.org/spreadsheetml/2006/main" count="81" uniqueCount="68">
  <si>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</si>
  <si>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</si>
  <si>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</si>
  <si>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</si>
  <si>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</si>
  <si>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</si>
  <si>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</si>
  <si>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</si>
  <si>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</si>
  <si>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</si>
  <si>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</si>
  <si>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</si>
  <si>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</si>
  <si>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</si>
  <si>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</si>
  <si>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</si>
  <si>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</si>
  <si>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</si>
  <si>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</si>
  <si>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</si>
  <si>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</si>
  <si>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</si>
  <si>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</si>
  <si>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</si>
  <si>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</si>
  <si>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</si>
  <si>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</si>
  <si>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</si>
  <si>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</si>
  <si>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</si>
  <si>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</si>
  <si>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</si>
  <si>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</si>
  <si>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</si>
  <si>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</si>
  <si>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</si>
  <si>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</si>
  <si>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</si>
  <si>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9</t>
  </si>
  <si>
    <t>Obec Hnojice</t>
  </si>
  <si>
    <t>Hnojice 117</t>
  </si>
  <si>
    <t>Hnojice</t>
  </si>
  <si>
    <t>78501</t>
  </si>
  <si>
    <t>Obec, městská část hlavního města Prahy</t>
  </si>
  <si>
    <t>00298921</t>
  </si>
  <si>
    <t>94-8210811/0710</t>
  </si>
  <si>
    <t>Cyklostezka Hnojice - Stádlo</t>
  </si>
  <si>
    <t>Předmětem projektu je realizace obousměrné stezky pro cyklisty o šířce 2 m v úseku mezi obcí Hnojice a místní částí města Štěpánov - Stádlo v délce 1129,1 m.</t>
  </si>
  <si>
    <t>8/2021</t>
  </si>
  <si>
    <t>12/2021</t>
  </si>
  <si>
    <t>10</t>
  </si>
  <si>
    <t>Ozvučovací agentura SERENDIPITY s.r.o.</t>
  </si>
  <si>
    <t>Boženy Němcové 1651/7</t>
  </si>
  <si>
    <t>Přerov</t>
  </si>
  <si>
    <t>75002</t>
  </si>
  <si>
    <t>Společnost s ručením omezeným</t>
  </si>
  <si>
    <t>07291591</t>
  </si>
  <si>
    <t>2801525981/2010</t>
  </si>
  <si>
    <t>Mobilní dopravní hřiště Olomoucký kraj</t>
  </si>
  <si>
    <t>Žadatel zakoupí 1 ks mobilní nafukovací dopravní hřiště s příslušenstvím pro venkovní i vnitřní využití pro  mateřské a základní školy, neziskové organizace, střediska volného času a výchovy a dětské domovy v Ol. kraji.</t>
  </si>
  <si>
    <t>Zakoupení 1 ks mobilní nafukovací dopravní hřiště o rozměru 16x13 m, 3 ks bateriové automobily a  2 bateriové semafory pro venkovní i vnitřní využití.</t>
  </si>
  <si>
    <t>11/2021</t>
  </si>
  <si>
    <t>Podkladový materiál pro jednání Rady Olomouckého kraje dne: 22.11.2021</t>
  </si>
  <si>
    <t>Individuální žádosti v oblasti dopravy a silničního hospodářství 2021</t>
  </si>
  <si>
    <t>individuální dotace</t>
  </si>
  <si>
    <t>1</t>
  </si>
  <si>
    <t>Blanka Adamová, starostka</t>
  </si>
  <si>
    <t>stavební a ostatní práce související s realizací akce "Cyklostezka Hnojice - Stádlo".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</si>
</sst>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20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3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vertical="top" wrapText="1"/>
    </xf>
    <xf numFmtId="3" fontId="3" fillId="0" borderId="21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6" xfId="0" applyFont="1" applyBorder="1"/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opLeftCell="C1" workbookViewId="0">
      <selection activeCell="H31" sqref="H31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1:24" s="16" customFormat="1" ht="10.5" customHeight="1" x14ac:dyDescent="0.15"/>
    <row r="2" spans="1:24" s="16" customFormat="1" ht="10.5" customHeight="1" x14ac:dyDescent="0.15"/>
    <row r="3" spans="1:24" s="16" customFormat="1" ht="10.5" customHeight="1" x14ac:dyDescent="0.15"/>
    <row r="4" spans="1:24" s="16" customFormat="1" ht="10.5" customHeight="1" x14ac:dyDescent="0.15"/>
    <row r="5" spans="1:24" s="16" customFormat="1" ht="10.5" customHeight="1" x14ac:dyDescent="0.15"/>
    <row r="6" spans="1:24" s="16" customFormat="1" ht="10.5" customHeight="1" x14ac:dyDescent="0.15"/>
    <row r="7" spans="1:24" s="16" customFormat="1" ht="10.5" customHeight="1" thickBot="1" x14ac:dyDescent="0.2"/>
    <row r="8" spans="1:24" s="20" customFormat="1" ht="53.25" customHeight="1" thickBot="1" x14ac:dyDescent="0.2">
      <c r="B8" s="11" t="s">
        <v>0</v>
      </c>
      <c r="C8" s="59" t="s">
        <v>1</v>
      </c>
      <c r="D8" s="17"/>
      <c r="E8" s="17"/>
      <c r="F8" s="17"/>
      <c r="G8" s="17"/>
      <c r="H8" s="17"/>
      <c r="I8" s="17"/>
      <c r="J8" s="17"/>
      <c r="K8" s="18"/>
      <c r="L8" s="13" t="s">
        <v>30</v>
      </c>
      <c r="M8" s="19" t="s">
        <v>31</v>
      </c>
      <c r="N8" s="13" t="s">
        <v>2</v>
      </c>
      <c r="O8" s="80" t="s">
        <v>3</v>
      </c>
      <c r="P8" s="14" t="s">
        <v>4</v>
      </c>
      <c r="Q8" s="19"/>
      <c r="R8" s="14" t="s">
        <v>5</v>
      </c>
      <c r="S8" s="9" t="s">
        <v>6</v>
      </c>
      <c r="T8" s="46" t="s">
        <v>7</v>
      </c>
      <c r="U8" s="47"/>
      <c r="V8" s="47"/>
      <c r="W8" s="45"/>
      <c r="X8" s="13" t="s">
        <v>8</v>
      </c>
    </row>
    <row r="9" spans="1:24" s="20" customFormat="1" ht="13.5" customHeight="1" x14ac:dyDescent="0.2">
      <c r="B9" s="12"/>
      <c r="C9" s="60" t="s">
        <v>9</v>
      </c>
      <c r="D9" s="21"/>
      <c r="E9" s="21"/>
      <c r="F9" s="21"/>
      <c r="G9" s="51"/>
      <c r="H9" s="50"/>
      <c r="I9" s="22"/>
      <c r="J9" s="22"/>
      <c r="K9" s="61"/>
      <c r="L9" s="10"/>
      <c r="M9" s="23"/>
      <c r="N9" s="10"/>
      <c r="O9" s="10"/>
      <c r="P9" s="24"/>
      <c r="Q9" s="25"/>
      <c r="R9" s="24"/>
      <c r="S9" s="44"/>
      <c r="T9" s="26" t="s">
        <v>10</v>
      </c>
      <c r="U9" s="26" t="s">
        <v>11</v>
      </c>
      <c r="V9" s="27" t="s">
        <v>12</v>
      </c>
      <c r="W9" s="80" t="s">
        <v>13</v>
      </c>
      <c r="X9" s="10"/>
    </row>
    <row r="10" spans="1:24" s="20" customFormat="1" ht="13.5" thickBot="1" x14ac:dyDescent="0.25">
      <c r="B10" s="28"/>
      <c r="C10" s="62" t="s">
        <v>14</v>
      </c>
      <c r="D10" s="63" t="s">
        <v>15</v>
      </c>
      <c r="E10" s="63" t="s">
        <v>16</v>
      </c>
      <c r="F10" s="63" t="s">
        <v>17</v>
      </c>
      <c r="G10" s="64" t="s">
        <v>18</v>
      </c>
      <c r="H10" s="65" t="s">
        <v>19</v>
      </c>
      <c r="I10" s="66" t="s">
        <v>20</v>
      </c>
      <c r="J10" s="66" t="s">
        <v>21</v>
      </c>
      <c r="K10" s="67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81" t="s">
        <v>25</v>
      </c>
      <c r="W10" s="29"/>
      <c r="X10" s="29"/>
    </row>
    <row r="11" spans="1:24" s="37" customFormat="1" ht="12.75" customHeight="1" thickBot="1" x14ac:dyDescent="0.3">
      <c r="B11" s="35" t="s">
        <v>38</v>
      </c>
      <c r="C11" s="72" t="s">
        <v>39</v>
      </c>
      <c r="D11" s="72" t="s">
        <v>40</v>
      </c>
      <c r="E11" s="73" t="s">
        <v>41</v>
      </c>
      <c r="F11" s="74" t="s">
        <v>42</v>
      </c>
      <c r="G11" s="72"/>
      <c r="H11" s="72" t="s">
        <v>43</v>
      </c>
      <c r="I11" s="74" t="s">
        <v>44</v>
      </c>
      <c r="J11" s="74" t="s">
        <v>45</v>
      </c>
      <c r="K11" s="74" t="s">
        <v>66</v>
      </c>
      <c r="L11" s="36" t="s">
        <v>46</v>
      </c>
      <c r="M11" s="36" t="s">
        <v>47</v>
      </c>
      <c r="N11" s="36" t="s">
        <v>67</v>
      </c>
      <c r="O11" s="76">
        <v>4615873.92</v>
      </c>
      <c r="P11" s="75" t="s">
        <v>48</v>
      </c>
      <c r="Q11" s="75" t="s">
        <v>49</v>
      </c>
      <c r="R11" s="76">
        <v>415428.65</v>
      </c>
      <c r="S11" s="76">
        <v>44592</v>
      </c>
      <c r="T11" s="76"/>
      <c r="U11" s="76"/>
      <c r="V11" s="76"/>
      <c r="W11" s="76">
        <f>SUM(T11:V11)</f>
        <v>0</v>
      </c>
      <c r="X11" s="58">
        <v>415428.65</v>
      </c>
    </row>
    <row r="12" spans="1:24" s="37" customFormat="1" ht="12.75" hidden="1" customHeight="1" thickBot="1" x14ac:dyDescent="0.3">
      <c r="B12" s="35" t="s">
        <v>50</v>
      </c>
      <c r="C12" s="72" t="s">
        <v>51</v>
      </c>
      <c r="D12" s="72" t="s">
        <v>52</v>
      </c>
      <c r="E12" s="73" t="s">
        <v>53</v>
      </c>
      <c r="F12" s="74" t="s">
        <v>54</v>
      </c>
      <c r="G12" s="72" t="s">
        <v>53</v>
      </c>
      <c r="H12" s="72" t="s">
        <v>55</v>
      </c>
      <c r="I12" s="74" t="s">
        <v>56</v>
      </c>
      <c r="J12" s="74" t="s">
        <v>57</v>
      </c>
      <c r="K12" s="74"/>
      <c r="L12" s="36" t="s">
        <v>58</v>
      </c>
      <c r="M12" s="36" t="s">
        <v>59</v>
      </c>
      <c r="N12" s="36" t="s">
        <v>60</v>
      </c>
      <c r="O12" s="76">
        <v>290000</v>
      </c>
      <c r="P12" s="75" t="s">
        <v>61</v>
      </c>
      <c r="Q12" s="75" t="s">
        <v>49</v>
      </c>
      <c r="R12" s="76">
        <v>200000</v>
      </c>
      <c r="S12" s="76"/>
      <c r="T12" s="76"/>
      <c r="U12" s="76"/>
      <c r="V12" s="76"/>
      <c r="W12" s="76">
        <f>SUM(T12:V12)</f>
        <v>0</v>
      </c>
      <c r="X12" s="58">
        <v>0</v>
      </c>
    </row>
    <row r="13" spans="1:24" s="49" customFormat="1" x14ac:dyDescent="0.25">
      <c r="A13" s="4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70"/>
      <c r="P13" s="70"/>
      <c r="Q13" s="69"/>
      <c r="R13" s="71"/>
      <c r="S13" s="71"/>
      <c r="T13" s="71"/>
      <c r="U13" s="71"/>
      <c r="V13" s="68"/>
      <c r="W13" s="69"/>
      <c r="X13" s="68"/>
    </row>
    <row r="14" spans="1:24" s="38" customFormat="1" ht="10.5" x14ac:dyDescent="0.15"/>
    <row r="15" spans="1:24" s="38" customFormat="1" x14ac:dyDescent="0.25">
      <c r="A15" s="39" t="s">
        <v>62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T15" s="40"/>
      <c r="U15"/>
    </row>
    <row r="16" spans="1:24" s="38" customFormat="1" ht="10.5" x14ac:dyDescent="0.15">
      <c r="A16" s="39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41" t="s">
        <v>63</v>
      </c>
      <c r="L16" s="41"/>
      <c r="M16" s="41"/>
    </row>
    <row r="17" spans="1:23" s="38" customFormat="1" ht="10.5" x14ac:dyDescent="0.15">
      <c r="A17" s="39" t="s">
        <v>27</v>
      </c>
      <c r="B17" s="39"/>
      <c r="C17" s="39"/>
      <c r="D17" s="39"/>
      <c r="E17" s="39"/>
      <c r="F17" s="39"/>
      <c r="G17" s="39"/>
      <c r="H17" s="39"/>
      <c r="I17" s="39"/>
      <c r="J17" s="39"/>
      <c r="K17" s="41" t="s">
        <v>64</v>
      </c>
      <c r="L17" s="41"/>
      <c r="M17" s="41"/>
    </row>
    <row r="18" spans="1:23" s="38" customFormat="1" ht="10.5" x14ac:dyDescent="0.15"/>
    <row r="19" spans="1:23" s="38" customFormat="1" ht="10.5" x14ac:dyDescent="0.15"/>
    <row r="20" spans="1:23" s="38" customFormat="1" ht="10.5" x14ac:dyDescent="0.15">
      <c r="T20" s="42" t="s">
        <v>28</v>
      </c>
      <c r="U20" s="43" t="s">
        <v>65</v>
      </c>
      <c r="V20" s="42" t="s">
        <v>29</v>
      </c>
      <c r="W20" s="43" t="s">
        <v>65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10" zoomScaleNormal="55" workbookViewId="0">
      <selection activeCell="C22" sqref="C22"/>
    </sheetView>
  </sheetViews>
  <sheetFormatPr defaultRowHeight="15" x14ac:dyDescent="0.25"/>
  <cols>
    <col min="1" max="1" width="4.140625" style="55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54" customWidth="1"/>
    <col min="7" max="7" width="19.140625" style="7" customWidth="1"/>
    <col min="8" max="8" width="10" customWidth="1"/>
    <col min="9" max="12" width="0" hidden="1" customWidth="1"/>
    <col min="13" max="13" width="13.42578125" style="7" customWidth="1"/>
  </cols>
  <sheetData>
    <row r="1" spans="1:13" ht="15.75" customHeight="1" thickBot="1" x14ac:dyDescent="0.3">
      <c r="B1" s="83" t="s">
        <v>0</v>
      </c>
      <c r="C1" s="83" t="s">
        <v>1</v>
      </c>
      <c r="D1" s="1" t="s">
        <v>32</v>
      </c>
      <c r="E1" s="89" t="s">
        <v>35</v>
      </c>
      <c r="F1" s="92" t="s">
        <v>37</v>
      </c>
      <c r="G1" s="89" t="s">
        <v>5</v>
      </c>
      <c r="H1" s="92" t="s">
        <v>6</v>
      </c>
      <c r="I1" s="46" t="s">
        <v>7</v>
      </c>
      <c r="J1" s="47"/>
      <c r="K1" s="47"/>
      <c r="L1" s="45"/>
      <c r="M1" s="89" t="s">
        <v>36</v>
      </c>
    </row>
    <row r="2" spans="1:13" ht="15.75" thickBot="1" x14ac:dyDescent="0.3">
      <c r="B2" s="84"/>
      <c r="C2" s="84"/>
      <c r="D2" s="1" t="s">
        <v>33</v>
      </c>
      <c r="E2" s="90"/>
      <c r="F2" s="93"/>
      <c r="G2" s="90"/>
      <c r="H2" s="93"/>
      <c r="I2" s="56" t="s">
        <v>10</v>
      </c>
      <c r="J2" s="56" t="s">
        <v>11</v>
      </c>
      <c r="K2" s="15" t="s">
        <v>12</v>
      </c>
      <c r="L2" s="10" t="s">
        <v>13</v>
      </c>
      <c r="M2" s="90"/>
    </row>
    <row r="3" spans="1:13" ht="15.75" thickBot="1" x14ac:dyDescent="0.3">
      <c r="B3" s="85"/>
      <c r="C3" s="85"/>
      <c r="D3" s="1" t="s">
        <v>34</v>
      </c>
      <c r="E3" s="91"/>
      <c r="F3" s="94"/>
      <c r="G3" s="91"/>
      <c r="H3" s="94"/>
      <c r="I3" s="57"/>
      <c r="J3" s="57"/>
      <c r="K3" s="34" t="s">
        <v>25</v>
      </c>
      <c r="L3" s="29"/>
      <c r="M3" s="91"/>
    </row>
    <row r="4" spans="1:13" ht="60" x14ac:dyDescent="0.25">
      <c r="A4" s="77"/>
      <c r="B4" s="82" t="str">
        <f ca="1">IF(OFFSET(List1!B$11,tisk!A3,0)&gt;0,OFFSET(List1!B$11,tisk!A3,0),"")</f>
        <v>9</v>
      </c>
      <c r="C4" s="3" t="str">
        <f ca="1">IF(B4="","",CONCATENATE(OFFSET(List1!C$11,tisk!A3,0),"
",OFFSET(List1!D$11,tisk!A3,0),"
",OFFSET(List1!E$11,tisk!A3,0),"
",OFFSET(List1!F$11,tisk!A3,0)))</f>
        <v>Obec Hnojice
Hnojice 117
Hnojice
78501</v>
      </c>
      <c r="D4" s="78" t="str">
        <f ca="1">IF(B4="","",OFFSET(List1!L$11,tisk!A3,0))</f>
        <v>Cyklostezka Hnojice - Stádlo</v>
      </c>
      <c r="E4" s="86">
        <f ca="1">IF(B4="","",OFFSET(List1!O$11,tisk!A3,0))</f>
        <v>4615873.92</v>
      </c>
      <c r="F4" s="53" t="str">
        <f ca="1">IF(B4="","",OFFSET(List1!P$11,tisk!A3,0))</f>
        <v>8/2021</v>
      </c>
      <c r="G4" s="87">
        <f ca="1">IF(B4="","",OFFSET(List1!R$11,tisk!A3,0))</f>
        <v>415428.65</v>
      </c>
      <c r="H4" s="88">
        <f ca="1">IF(B4="","",OFFSET(List1!S$11,tisk!A3,0))</f>
        <v>44592</v>
      </c>
      <c r="I4" s="82">
        <f ca="1">IF(B4="","",OFFSET(List1!T$11,tisk!A3,0))</f>
        <v>0</v>
      </c>
      <c r="J4" s="82">
        <f ca="1">IF(B4="","",OFFSET(List1!U$11,tisk!A3,0))</f>
        <v>0</v>
      </c>
      <c r="K4" s="82">
        <f ca="1">IF(B4="","",OFFSET(List1!V$11,tisk!A3,0))</f>
        <v>0</v>
      </c>
      <c r="L4" s="82">
        <f ca="1">IF(B4="","",OFFSET(List1!W$11,tisk!A3,0))</f>
        <v>0</v>
      </c>
      <c r="M4" s="87">
        <f ca="1">IF(B4="","",OFFSET(List1!X$11,tisk!A3,0))</f>
        <v>415428.65</v>
      </c>
    </row>
    <row r="5" spans="1:13" ht="90.75" customHeight="1" x14ac:dyDescent="0.25">
      <c r="A5" s="77"/>
      <c r="B5" s="82"/>
      <c r="C5" s="3" t="str">
        <f ca="1">IF(B4="","",CONCATENATE("Okres ",OFFSET(List1!G$11,tisk!A3,0),"
","Právní forma","
",OFFSET(List1!H$11,tisk!A3,0),"
","IČO ",OFFSET(List1!I$11,tisk!A3,0),"
 ","B.Ú. ",OFFSET(List1!J$11,tisk!A3,0)))</f>
        <v>Okres 
Právní forma
Obec, městská část hlavního města Prahy
IČO 00298921
 B.Ú. 94-8210811/0710</v>
      </c>
      <c r="D5" s="5" t="str">
        <f ca="1">IF(B4="","",OFFSET(List1!M$11,tisk!A3,0))</f>
        <v>Předmětem projektu je realizace obousměrné stezky pro cyklisty o šířce 2 m v úseku mezi obcí Hnojice a místní částí města Štěpánov - Stádlo v délce 1129,1 m.</v>
      </c>
      <c r="E5" s="86"/>
      <c r="F5" s="52"/>
      <c r="G5" s="87"/>
      <c r="H5" s="88"/>
      <c r="I5" s="82"/>
      <c r="J5" s="82"/>
      <c r="K5" s="82"/>
      <c r="L5" s="82"/>
      <c r="M5" s="87"/>
    </row>
    <row r="6" spans="1:13" ht="60" x14ac:dyDescent="0.25">
      <c r="A6" s="77">
        <f>ROW()/3-1</f>
        <v>1</v>
      </c>
      <c r="B6" s="82"/>
      <c r="C6" s="3" t="str">
        <f ca="1">IF(B4="","",CONCATENATE("Zástupce","
",OFFSET(List1!K$11,tisk!A3,0)))</f>
        <v>Zástupce
Blanka Adamová, starostka</v>
      </c>
      <c r="D6" s="79" t="str">
        <f ca="1">IF(B4="","",CONCATENATE("Dotace bude použita na:","
",OFFSET(List1!N$11,tisk!A3,0)))</f>
        <v>Dotace bude použita na:
stavební a ostatní práce související s realizací akce "Cyklostezka Hnojice - Stádlo".</v>
      </c>
      <c r="E6" s="86"/>
      <c r="F6" s="53" t="str">
        <f ca="1">IF(B4="","",OFFSET(List1!Q$11,tisk!A3,0))</f>
        <v>12/2021</v>
      </c>
      <c r="G6" s="87"/>
      <c r="H6" s="88"/>
      <c r="I6" s="82"/>
      <c r="J6" s="82"/>
      <c r="K6" s="82"/>
      <c r="L6" s="82"/>
      <c r="M6" s="87"/>
    </row>
    <row r="7" spans="1:13" ht="90" hidden="1" x14ac:dyDescent="0.25">
      <c r="A7" s="77"/>
      <c r="B7" s="82" t="str">
        <f ca="1">IF(OFFSET(List1!B$11,tisk!A6,0)&gt;0,OFFSET(List1!B$11,tisk!A6,0),"")</f>
        <v>10</v>
      </c>
      <c r="C7" s="3" t="str">
        <f ca="1">IF(B7="","",CONCATENATE(OFFSET(List1!C$11,tisk!A6,0),"
",OFFSET(List1!D$11,tisk!A6,0),"
",OFFSET(List1!E$11,tisk!A6,0),"
",OFFSET(List1!F$11,tisk!A6,0)))</f>
        <v>Ozvučovací agentura SERENDIPITY s.r.o.
Boženy Němcové 1651/7
Přerov
75002</v>
      </c>
      <c r="D7" s="78" t="str">
        <f ca="1">IF(B7="","",OFFSET(List1!L$11,tisk!A6,0))</f>
        <v>Mobilní dopravní hřiště Olomoucký kraj</v>
      </c>
      <c r="E7" s="86">
        <f ca="1">IF(B7="","",OFFSET(List1!O$11,tisk!A6,0))</f>
        <v>290000</v>
      </c>
      <c r="F7" s="53" t="str">
        <f ca="1">IF(B7="","",OFFSET(List1!P$11,tisk!A6,0))</f>
        <v>11/2021</v>
      </c>
      <c r="G7" s="87">
        <f ca="1">IF(B7="","",OFFSET(List1!R$11,tisk!A6,0))</f>
        <v>200000</v>
      </c>
      <c r="H7" s="88">
        <f ca="1">IF(B7="","",OFFSET(List1!S$11,tisk!A6,0))</f>
        <v>0</v>
      </c>
      <c r="I7" s="82">
        <f ca="1">IF(B7="","",OFFSET(List1!T$11,tisk!A6,0))</f>
        <v>0</v>
      </c>
      <c r="J7" s="82">
        <f ca="1">IF(B7="","",OFFSET(List1!U$11,tisk!A6,0))</f>
        <v>0</v>
      </c>
      <c r="K7" s="82">
        <f ca="1">IF(B7="","",OFFSET(List1!V$11,tisk!A6,0))</f>
        <v>0</v>
      </c>
      <c r="L7" s="82">
        <f ca="1">IF(B7="","",OFFSET(List1!W$11,tisk!A6,0))</f>
        <v>0</v>
      </c>
      <c r="M7" s="87">
        <f ca="1">IF(B7="","",OFFSET(List1!X$11,tisk!A6,0))</f>
        <v>0</v>
      </c>
    </row>
    <row r="8" spans="1:13" ht="90" hidden="1" x14ac:dyDescent="0.25">
      <c r="A8" s="77"/>
      <c r="B8" s="82"/>
      <c r="C8" s="3" t="str">
        <f ca="1">IF(B7="","",CONCATENATE("Okres ",OFFSET(List1!G$11,tisk!A6,0),"
","Právní forma","
",OFFSET(List1!H$11,tisk!A6,0),"
","IČO ",OFFSET(List1!I$11,tisk!A6,0),"
 ","B.Ú. ",OFFSET(List1!J$11,tisk!A6,0)))</f>
        <v>Okres Přerov
Právní forma
Společnost s ručením omezeným
IČO 07291591
 B.Ú. 2801525981/2010</v>
      </c>
      <c r="D8" s="5" t="str">
        <f ca="1">IF(B7="","",OFFSET(List1!M$11,tisk!A6,0))</f>
        <v>Žadatel zakoupí 1 ks mobilní nafukovací dopravní hřiště s příslušenstvím pro venkovní i vnitřní využití pro  mateřské a základní školy, neziskové organizace, střediska volného času a výchovy a dětské domovy v Ol. kraji.</v>
      </c>
      <c r="E8" s="86"/>
      <c r="F8" s="52"/>
      <c r="G8" s="87"/>
      <c r="H8" s="88"/>
      <c r="I8" s="82"/>
      <c r="J8" s="82"/>
      <c r="K8" s="82"/>
      <c r="L8" s="82"/>
      <c r="M8" s="87"/>
    </row>
    <row r="9" spans="1:13" ht="75" hidden="1" x14ac:dyDescent="0.25">
      <c r="A9" s="77">
        <f>ROW()/3-1</f>
        <v>2</v>
      </c>
      <c r="B9" s="82"/>
      <c r="C9" s="3" t="str">
        <f ca="1">IF(B7="","",CONCATENATE("Zástupce","
",OFFSET(List1!K$11,tisk!A6,0)))</f>
        <v xml:space="preserve">Zástupce
</v>
      </c>
      <c r="D9" s="5" t="str">
        <f ca="1">IF(B7="","",CONCATENATE("Dotace bude použita na:",OFFSET(List1!N$11,tisk!A6,0)))</f>
        <v>Dotace bude použita na:Zakoupení 1 ks mobilní nafukovací dopravní hřiště o rozměru 16x13 m, 3 ks bateriové automobily a  2 bateriové semafory pro venkovní i vnitřní využití.</v>
      </c>
      <c r="E9" s="86"/>
      <c r="F9" s="53" t="str">
        <f ca="1">IF(B7="","",OFFSET(List1!Q$11,tisk!A6,0))</f>
        <v>12/2021</v>
      </c>
      <c r="G9" s="87"/>
      <c r="H9" s="88"/>
      <c r="I9" s="82"/>
      <c r="J9" s="82"/>
      <c r="K9" s="82"/>
      <c r="L9" s="82"/>
      <c r="M9" s="87"/>
    </row>
    <row r="10" spans="1:13" x14ac:dyDescent="0.25">
      <c r="A10" s="77"/>
      <c r="B10" s="82" t="str">
        <f ca="1">IF(OFFSET(List1!B$11,tisk!A9,0)&gt;0,OFFSET(List1!B$11,tisk!A9,0),"")</f>
        <v/>
      </c>
      <c r="C10" s="3" t="str">
        <f ca="1">IF(B10="","",CONCATENATE(OFFSET(List1!C$11,tisk!A9,0),"
",OFFSET(List1!D$11,tisk!A9,0),"
",OFFSET(List1!E$11,tisk!A9,0),"
",OFFSET(List1!F$11,tisk!A9,0)))</f>
        <v/>
      </c>
      <c r="D10" s="78" t="str">
        <f ca="1">IF(B10="","",OFFSET(List1!L$11,tisk!A9,0))</f>
        <v/>
      </c>
      <c r="E10" s="86" t="str">
        <f ca="1">IF(B10="","",OFFSET(List1!O$11,tisk!A9,0))</f>
        <v/>
      </c>
      <c r="F10" s="53" t="str">
        <f ca="1">IF(B10="","",OFFSET(List1!P$11,tisk!A9,0))</f>
        <v/>
      </c>
      <c r="G10" s="87" t="str">
        <f ca="1">IF(B10="","",OFFSET(List1!R$11,tisk!A9,0))</f>
        <v/>
      </c>
      <c r="H10" s="88" t="str">
        <f ca="1">IF(B10="","",OFFSET(List1!S$11,tisk!A9,0))</f>
        <v/>
      </c>
      <c r="I10" s="82" t="str">
        <f ca="1">IF(B10="","",OFFSET(List1!T$11,tisk!A9,0))</f>
        <v/>
      </c>
      <c r="J10" s="82" t="str">
        <f ca="1">IF(B10="","",OFFSET(List1!U$11,tisk!A9,0))</f>
        <v/>
      </c>
      <c r="K10" s="82" t="str">
        <f ca="1">IF(B10="","",OFFSET(List1!V$11,tisk!A9,0))</f>
        <v/>
      </c>
      <c r="L10" s="82" t="str">
        <f ca="1">IF(B10="","",OFFSET(List1!W$11,tisk!A9,0))</f>
        <v/>
      </c>
      <c r="M10" s="87" t="str">
        <f ca="1">IF(B10="","",OFFSET(List1!X$11,tisk!A9,0))</f>
        <v/>
      </c>
    </row>
    <row r="11" spans="1:13" x14ac:dyDescent="0.25">
      <c r="A11" s="77"/>
      <c r="B11" s="82"/>
      <c r="C11" s="3" t="str">
        <f ca="1">IF(B10="","",CONCATENATE("Okres ",OFFSET(List1!G$11,tisk!A9,0),"
","Právní forma","
",OFFSET(List1!H$11,tisk!A9,0),"
","IČO ",OFFSET(List1!I$11,tisk!A9,0),"
 ","B.Ú. ",OFFSET(List1!J$11,tisk!A9,0)))</f>
        <v/>
      </c>
      <c r="D11" s="5" t="str">
        <f ca="1">IF(B10="","",OFFSET(List1!M$11,tisk!A9,0))</f>
        <v/>
      </c>
      <c r="E11" s="86"/>
      <c r="F11" s="52"/>
      <c r="G11" s="87"/>
      <c r="H11" s="88"/>
      <c r="I11" s="82"/>
      <c r="J11" s="82"/>
      <c r="K11" s="82"/>
      <c r="L11" s="82"/>
      <c r="M11" s="87"/>
    </row>
    <row r="12" spans="1:13" x14ac:dyDescent="0.25">
      <c r="A12" s="77">
        <f>ROW()/3-1</f>
        <v>3</v>
      </c>
      <c r="B12" s="82"/>
      <c r="C12" s="3" t="str">
        <f ca="1">IF(B10="","",CONCATENATE("Zástupce","
",OFFSET(List1!K$11,tisk!A9,0)))</f>
        <v/>
      </c>
      <c r="D12" s="5" t="str">
        <f ca="1">IF(B10="","",CONCATENATE("Dotace bude použita na:",OFFSET(List1!N$11,tisk!A9,0)))</f>
        <v/>
      </c>
      <c r="E12" s="86"/>
      <c r="F12" s="53" t="str">
        <f ca="1">IF(B10="","",OFFSET(List1!Q$11,tisk!A9,0))</f>
        <v/>
      </c>
      <c r="G12" s="87"/>
      <c r="H12" s="88"/>
      <c r="I12" s="82"/>
      <c r="J12" s="82"/>
      <c r="K12" s="82"/>
      <c r="L12" s="82"/>
      <c r="M12" s="87"/>
    </row>
  </sheetData>
  <mergeCells count="34">
    <mergeCell ref="J10:J12"/>
    <mergeCell ref="K10:K12"/>
    <mergeCell ref="L10:L12"/>
    <mergeCell ref="M10:M12"/>
    <mergeCell ref="E1:E3"/>
    <mergeCell ref="F1:F3"/>
    <mergeCell ref="G1:G3"/>
    <mergeCell ref="H1:H3"/>
    <mergeCell ref="M1:M3"/>
    <mergeCell ref="M4:M6"/>
    <mergeCell ref="J7:J9"/>
    <mergeCell ref="K7:K9"/>
    <mergeCell ref="L7:L9"/>
    <mergeCell ref="M7:M9"/>
    <mergeCell ref="H4:H6"/>
    <mergeCell ref="I4:I6"/>
    <mergeCell ref="B10:B12"/>
    <mergeCell ref="E10:E12"/>
    <mergeCell ref="G10:G12"/>
    <mergeCell ref="H10:H12"/>
    <mergeCell ref="I10:I12"/>
    <mergeCell ref="B7:B9"/>
    <mergeCell ref="E7:E9"/>
    <mergeCell ref="G7:G9"/>
    <mergeCell ref="H7:H9"/>
    <mergeCell ref="I7:I9"/>
    <mergeCell ref="J4:J6"/>
    <mergeCell ref="K4:K6"/>
    <mergeCell ref="L4:L6"/>
    <mergeCell ref="B1:B3"/>
    <mergeCell ref="C1:C3"/>
    <mergeCell ref="B4:B6"/>
    <mergeCell ref="E4:E6"/>
    <mergeCell ref="G4:G6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">
    <cfRule type="notContainsBlanks" dxfId="10" priority="9" stopIfTrue="1">
      <formula>LEN(TRIM(F9))&gt;0</formula>
    </cfRule>
  </conditionalFormatting>
  <conditionalFormatting sqref="D9 D12">
    <cfRule type="notContainsBlanks" dxfId="9" priority="8" stopIfTrue="1">
      <formula>LEN(TRIM(D9))&gt;0</formula>
    </cfRule>
  </conditionalFormatting>
  <conditionalFormatting sqref="D8 D11">
    <cfRule type="notContainsBlanks" dxfId="8" priority="7" stopIfTrue="1">
      <formula>LEN(TRIM(D8))&gt;0</formula>
    </cfRule>
  </conditionalFormatting>
  <conditionalFormatting sqref="C9 C12">
    <cfRule type="notContainsBlanks" dxfId="7" priority="6" stopIfTrue="1">
      <formula>LEN(TRIM(C9))&gt;0</formula>
    </cfRule>
  </conditionalFormatting>
  <conditionalFormatting sqref="B7:B12">
    <cfRule type="notContainsBlanks" dxfId="6" priority="11" stopIfTrue="1">
      <formula>LEN(TRIM(B7))&gt;0</formula>
    </cfRule>
  </conditionalFormatting>
  <conditionalFormatting sqref="D7 D10">
    <cfRule type="notContainsBlanks" dxfId="5" priority="5" stopIfTrue="1">
      <formula>LEN(TRIM(D7))&gt;0</formula>
    </cfRule>
  </conditionalFormatting>
  <conditionalFormatting sqref="C7 C10">
    <cfRule type="notContainsBlanks" dxfId="4" priority="4" stopIfTrue="1">
      <formula>LEN(TRIM(C7))&gt;0</formula>
    </cfRule>
  </conditionalFormatting>
  <conditionalFormatting sqref="E7:E12">
    <cfRule type="notContainsBlanks" dxfId="3" priority="3" stopIfTrue="1">
      <formula>LEN(TRIM(E7))&gt;0</formula>
    </cfRule>
  </conditionalFormatting>
  <conditionalFormatting sqref="F7 F10">
    <cfRule type="notContainsBlanks" dxfId="2" priority="2" stopIfTrue="1">
      <formula>LEN(TRIM(F7))&gt;0</formula>
    </cfRule>
  </conditionalFormatting>
  <conditionalFormatting sqref="G7:L12">
    <cfRule type="notContainsBlanks" dxfId="1" priority="10" stopIfTrue="1">
      <formula>LEN(TRIM(G7))&gt;0</formula>
    </cfRule>
  </conditionalFormatting>
  <conditionalFormatting sqref="M7:M12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92" firstPageNumber="3" fitToHeight="0" orientation="landscape" useFirstPageNumber="1" r:id="rId1"/>
  <headerFooter alignWithMargins="0">
    <oddHeader>&amp;CUsnesení - příloha č. 1
Přehled žádostí o poskytnutí individuální dotace v oblasti dopravy</oddHeader>
    <oddFooter xml:space="preserve">&amp;LZastupitelstvo Olomouckého kraje 13-12-2021
22-Žádost o poskytnutí individuální dotace v oblasti dopravy - obec Hnojice
Usnesení-příloha č. 1-Přehled žádostí o poskytnutí individuální dotace v oblasti dopravy&amp;R
 Strana &amp;P (celkem 11)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Přecechtělová Lenka</cp:lastModifiedBy>
  <cp:lastPrinted>2021-11-10T14:49:57Z</cp:lastPrinted>
  <dcterms:created xsi:type="dcterms:W3CDTF">2016-08-30T11:35:03Z</dcterms:created>
  <dcterms:modified xsi:type="dcterms:W3CDTF">2021-11-23T08:58:52Z</dcterms:modified>
</cp:coreProperties>
</file>