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8800" windowHeight="11700"/>
  </bookViews>
  <sheets>
    <sheet name="Souhr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'Souhrn '!$A$1:$H$12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C11" i="1"/>
  <c r="G10" i="1"/>
  <c r="D10" i="1"/>
  <c r="G9" i="1"/>
  <c r="G8" i="1"/>
  <c r="E8" i="1"/>
  <c r="G7" i="1"/>
  <c r="G6" i="1"/>
  <c r="F6" i="1"/>
  <c r="G5" i="1"/>
  <c r="H8" i="1" l="1"/>
  <c r="G15" i="1" l="1"/>
  <c r="G14" i="1" l="1"/>
  <c r="G16" i="1" s="1"/>
  <c r="H11" i="1"/>
  <c r="H10" i="1"/>
  <c r="H7" i="1"/>
  <c r="H6" i="1"/>
  <c r="H5" i="1"/>
  <c r="F12" i="1"/>
  <c r="E12" i="1"/>
  <c r="G19" i="1" s="1"/>
  <c r="D12" i="1"/>
  <c r="C12" i="1"/>
  <c r="H9" i="1" l="1"/>
  <c r="H12" i="1" l="1"/>
  <c r="G12" i="1"/>
  <c r="G18" i="1" s="1"/>
  <c r="G20" i="1" l="1"/>
</calcChain>
</file>

<file path=xl/sharedStrings.xml><?xml version="1.0" encoding="utf-8"?>
<sst xmlns="http://schemas.openxmlformats.org/spreadsheetml/2006/main" count="29" uniqueCount="29">
  <si>
    <t>v tis. Kč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</si>
  <si>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</si>
  <si>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</si>
  <si>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</si>
  <si>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</si>
  <si>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</si>
  <si>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</si>
  <si>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CELKEM</t>
  </si>
  <si>
    <t xml:space="preserve">Příloha </t>
  </si>
  <si>
    <t>nákupy</t>
  </si>
  <si>
    <t>rozpracované opravy</t>
  </si>
  <si>
    <t>rozpracované investice</t>
  </si>
  <si>
    <t>nové opravy</t>
  </si>
  <si>
    <t>nové investice</t>
  </si>
  <si>
    <t>projekty - neinvestiční</t>
  </si>
  <si>
    <t>projekty - investiční</t>
  </si>
  <si>
    <t>příjem nájemné</t>
  </si>
  <si>
    <t>Návrh rozpočtu Olomouckého kraje na rok 2022</t>
  </si>
  <si>
    <t xml:space="preserve">a) </t>
  </si>
  <si>
    <t xml:space="preserve">b) </t>
  </si>
  <si>
    <t>c)</t>
  </si>
  <si>
    <t xml:space="preserve">d) </t>
  </si>
  <si>
    <t>e)</t>
  </si>
  <si>
    <t xml:space="preserve">f) </t>
  </si>
  <si>
    <t>g)</t>
  </si>
  <si>
    <t xml:space="preserve">Příloha č. 5 - Opravy, investice a projekty </t>
  </si>
  <si>
    <t>běžné výdaje</t>
  </si>
  <si>
    <t xml:space="preserve">kapitálové výdaje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</si>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</sst>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9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Alignment="1">
      <alignment horizontal="right"/>
    </xf>
    <xf numFmtId="3" fontId="4" fillId="0" borderId="2" xfId="1" applyNumberFormat="1" applyFont="1" applyBorder="1"/>
    <xf numFmtId="0" fontId="1" fillId="0" borderId="0" xfId="1" applyBorder="1"/>
    <xf numFmtId="0" fontId="5" fillId="0" borderId="5" xfId="1" applyFont="1" applyFill="1" applyBorder="1"/>
    <xf numFmtId="0" fontId="5" fillId="0" borderId="6" xfId="1" applyFont="1" applyFill="1" applyBorder="1"/>
    <xf numFmtId="3" fontId="5" fillId="0" borderId="6" xfId="1" applyNumberFormat="1" applyFont="1" applyFill="1" applyBorder="1"/>
    <xf numFmtId="3" fontId="5" fillId="0" borderId="7" xfId="1" applyNumberFormat="1" applyFont="1" applyFill="1" applyBorder="1"/>
    <xf numFmtId="0" fontId="1" fillId="0" borderId="0" xfId="1" applyFill="1"/>
    <xf numFmtId="0" fontId="5" fillId="0" borderId="8" xfId="1" applyFont="1" applyFill="1" applyBorder="1"/>
    <xf numFmtId="3" fontId="5" fillId="0" borderId="9" xfId="1" applyNumberFormat="1" applyFont="1" applyFill="1" applyBorder="1"/>
    <xf numFmtId="3" fontId="5" fillId="0" borderId="10" xfId="1" applyNumberFormat="1" applyFont="1" applyFill="1" applyBorder="1"/>
    <xf numFmtId="0" fontId="6" fillId="0" borderId="0" xfId="1" applyFont="1" applyAlignment="1">
      <alignment horizontal="right"/>
    </xf>
    <xf numFmtId="4" fontId="6" fillId="0" borderId="0" xfId="1" applyNumberFormat="1" applyFont="1"/>
    <xf numFmtId="3" fontId="7" fillId="0" borderId="0" xfId="1" applyNumberFormat="1" applyFont="1"/>
    <xf numFmtId="3" fontId="1" fillId="0" borderId="0" xfId="1" applyNumberFormat="1"/>
    <xf numFmtId="0" fontId="8" fillId="0" borderId="0" xfId="1" applyFont="1" applyFill="1"/>
    <xf numFmtId="3" fontId="1" fillId="0" borderId="9" xfId="1" applyNumberFormat="1" applyBorder="1"/>
    <xf numFmtId="0" fontId="4" fillId="0" borderId="0" xfId="1" applyFont="1" applyBorder="1" applyAlignment="1">
      <alignment horizontal="center"/>
    </xf>
    <xf numFmtId="3" fontId="4" fillId="0" borderId="0" xfId="1" applyNumberFormat="1" applyFont="1" applyBorder="1"/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3" fontId="5" fillId="4" borderId="6" xfId="1" applyNumberFormat="1" applyFont="1" applyFill="1" applyBorder="1"/>
    <xf numFmtId="3" fontId="5" fillId="4" borderId="9" xfId="1" applyNumberFormat="1" applyFont="1" applyFill="1" applyBorder="1"/>
    <xf numFmtId="3" fontId="4" fillId="4" borderId="2" xfId="1" applyNumberFormat="1" applyFont="1" applyFill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2" fillId="3" borderId="11" xfId="2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0" borderId="9" xfId="1" applyBorder="1" applyAlignment="1">
      <alignment horizontal="left"/>
    </xf>
    <xf numFmtId="0" fontId="1" fillId="2" borderId="9" xfId="1" applyFill="1" applyBorder="1" applyAlignment="1">
      <alignment horizontal="left"/>
    </xf>
  </cellXfs>
  <cellStyles count="3">
    <cellStyle name="Normální" xfId="0" builtinId="0"/>
    <cellStyle name="Normální 2" xfId="1"/>
    <cellStyle name="normální_Požadavky na investice 2005 a plnění 2004-úprava" xfId="2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&#225;kup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 "/>
    </sheetNames>
    <sheetDataSet>
      <sheetData sheetId="0">
        <row r="12">
          <cell r="G12">
            <v>414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7 "/>
      <sheetName val="Oblast kultury - ORJ 17"/>
      <sheetName val="Oblast zdravotnictví - ORJ 17 "/>
    </sheetNames>
    <sheetDataSet>
      <sheetData sheetId="0">
        <row r="12">
          <cell r="F12">
            <v>25696</v>
          </cell>
          <cell r="G12">
            <v>257029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  <sheetName val="Oblast školství - ORJ 17 ž "/>
    </sheetNames>
    <sheetDataSet>
      <sheetData sheetId="0">
        <row r="15">
          <cell r="G15">
            <v>1200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  "/>
      <sheetName val="Oblast sociální - ORJ 17 ž"/>
      <sheetName val="Oblast sociální - ORJ 17"/>
      <sheetName val="Oblast dopravy - ORJ 17"/>
      <sheetName val="Oblast dopravy - ORJ 12 "/>
      <sheetName val="Oblast kultury - ORJ 13"/>
      <sheetName val="Oblast kultury - ORJ 17 ž"/>
      <sheetName val="Oblast kultury - ORJ 17"/>
      <sheetName val="Oblast IT - ORJ 06 "/>
      <sheetName val="Oblast KÚOK - ORJ 03 "/>
    </sheetNames>
    <sheetDataSet>
      <sheetData sheetId="0">
        <row r="23">
          <cell r="E23">
            <v>40000</v>
          </cell>
          <cell r="G23">
            <v>203676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  <sheetName val="Nákupy OŠM - ORJ10 - školství"/>
      <sheetName val="Nákupy OSV - ORJ11 - sociální"/>
      <sheetName val="Nákupy ODSH - ORJ12 - doprava"/>
      <sheetName val="Nákupy OSKPP - ORJ13-kultura"/>
      <sheetName val="Nákupy OZ - ORJ14-zdravotnictví"/>
    </sheetNames>
    <sheetDataSet>
      <sheetData sheetId="0">
        <row r="10">
          <cell r="G10">
            <v>30816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64"/>
      <sheetName val="Oblast sociální - ORJ 11"/>
      <sheetName val="Oblast sociální - ORJ 60"/>
      <sheetName val="Oblast sociální - ORJ 64"/>
      <sheetName val="Oblast kultury - ORJ 13"/>
      <sheetName val="Oblast životní prostředí-ORJ 59"/>
      <sheetName val="Oblast životní prostředí-ORJ 64"/>
      <sheetName val="Oblast cestovní ruch - ORJ 59"/>
      <sheetName val="Oblast region. rozvoj - ORJ 74"/>
      <sheetName val="Oblast region. rozvoj - ORJ 33"/>
      <sheetName val="Oblast lidské zdroje -  ORJ 76"/>
      <sheetName val="ORJ 30"/>
    </sheetNames>
    <sheetDataSet>
      <sheetData sheetId="0">
        <row r="22">
          <cell r="D22">
            <v>17919</v>
          </cell>
          <cell r="G22">
            <v>37061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sociální - ORJ 52 "/>
      <sheetName val="Sociální - ORJ 59 "/>
      <sheetName val="Oblast dopravy - ORJ 50"/>
      <sheetName val="Oblast dopravy - ORJ 12"/>
      <sheetName val="Oblast kultury - ORJ 13"/>
      <sheetName val="Oblast kultury - ORJ 52"/>
      <sheetName val="Oblast zdravotnictví - ORJ 52"/>
      <sheetName val="Zdravotnictví - ORJ 59 "/>
      <sheetName val="Životní prostředí - ORJ 59"/>
      <sheetName val="Úz. plánování - ORJ 59"/>
    </sheetNames>
    <sheetDataSet>
      <sheetData sheetId="0">
        <row r="19">
          <cell r="C19">
            <v>363004</v>
          </cell>
          <cell r="G19">
            <v>266609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tabSelected="1" view="pageBreakPreview" zoomScaleNormal="100" zoomScaleSheetLayoutView="100" workbookViewId="0">
      <selection activeCell="J19" sqref="J18:J19"/>
    </sheetView>
  </sheetViews>
  <sheetFormatPr defaultColWidth="9.140625" defaultRowHeight="12.75" x14ac:dyDescent="0.2"/>
  <cols>
    <col min="1" max="1" width="4.42578125" style="2" customWidth="1"/>
    <col min="2" max="2" width="25.28515625" style="2" customWidth="1"/>
    <col min="3" max="3" width="24.85546875" style="2" customWidth="1"/>
    <col min="4" max="4" width="25.5703125" style="2" customWidth="1"/>
    <col min="5" max="6" width="18.5703125" style="2" customWidth="1"/>
    <col min="7" max="7" width="24.7109375" style="2" customWidth="1"/>
    <col min="8" max="8" width="25.42578125" style="2" customWidth="1"/>
    <col min="9" max="9" width="1.140625" style="2" customWidth="1"/>
    <col min="10" max="10" width="33.28515625" style="2" customWidth="1"/>
    <col min="11" max="16384" width="9.140625" style="2"/>
  </cols>
  <sheetData>
    <row r="1" spans="1:10" ht="18" x14ac:dyDescent="0.25">
      <c r="A1" s="1" t="s">
        <v>17</v>
      </c>
    </row>
    <row r="2" spans="1:10" ht="18" x14ac:dyDescent="0.25">
      <c r="A2" s="1" t="s">
        <v>25</v>
      </c>
    </row>
    <row r="3" spans="1:10" ht="13.5" thickBot="1" x14ac:dyDescent="0.25">
      <c r="H3" s="3" t="s">
        <v>0</v>
      </c>
    </row>
    <row r="4" spans="1:10" ht="36.75" thickBot="1" x14ac:dyDescent="0.25">
      <c r="A4" s="30" t="s">
        <v>8</v>
      </c>
      <c r="B4" s="31"/>
      <c r="C4" s="22" t="s">
        <v>1</v>
      </c>
      <c r="D4" s="22" t="s">
        <v>2</v>
      </c>
      <c r="E4" s="22" t="s">
        <v>3</v>
      </c>
      <c r="F4" s="22" t="s">
        <v>4</v>
      </c>
      <c r="G4" s="23" t="s">
        <v>5</v>
      </c>
      <c r="H4" s="24" t="s">
        <v>6</v>
      </c>
    </row>
    <row r="5" spans="1:10" s="10" customFormat="1" ht="15" x14ac:dyDescent="0.2">
      <c r="A5" s="6" t="s">
        <v>18</v>
      </c>
      <c r="B5" s="7" t="s">
        <v>10</v>
      </c>
      <c r="C5" s="25">
        <v>0</v>
      </c>
      <c r="D5" s="25">
        <v>0</v>
      </c>
      <c r="E5" s="8">
        <v>0</v>
      </c>
      <c r="F5" s="25">
        <v>0</v>
      </c>
      <c r="G5" s="25">
        <f>[1]Souhrn!$G$12</f>
        <v>414</v>
      </c>
      <c r="H5" s="9">
        <f>SUM(C5:G5)</f>
        <v>414</v>
      </c>
    </row>
    <row r="6" spans="1:10" s="10" customFormat="1" ht="15" x14ac:dyDescent="0.2">
      <c r="A6" s="11" t="s">
        <v>19</v>
      </c>
      <c r="B6" s="7" t="s">
        <v>11</v>
      </c>
      <c r="C6" s="26">
        <v>0</v>
      </c>
      <c r="D6" s="26">
        <v>0</v>
      </c>
      <c r="E6" s="12">
        <v>0</v>
      </c>
      <c r="F6" s="26">
        <f>[2]Souhrn!$F$12</f>
        <v>25696</v>
      </c>
      <c r="G6" s="26">
        <f>[2]Souhrn!$G$12</f>
        <v>257029</v>
      </c>
      <c r="H6" s="13">
        <f t="shared" ref="H6:H11" si="0">SUM(C6:G6)</f>
        <v>282725</v>
      </c>
    </row>
    <row r="7" spans="1:10" s="10" customFormat="1" ht="15" x14ac:dyDescent="0.2">
      <c r="A7" s="11" t="s">
        <v>20</v>
      </c>
      <c r="B7" s="7" t="s">
        <v>12</v>
      </c>
      <c r="C7" s="26">
        <v>0</v>
      </c>
      <c r="D7" s="26">
        <v>0</v>
      </c>
      <c r="E7" s="12">
        <v>0</v>
      </c>
      <c r="F7" s="26">
        <v>0</v>
      </c>
      <c r="G7" s="26">
        <f>'[3]Souhrn '!$G$15</f>
        <v>1200</v>
      </c>
      <c r="H7" s="13">
        <f t="shared" si="0"/>
        <v>1200</v>
      </c>
    </row>
    <row r="8" spans="1:10" s="10" customFormat="1" ht="15" x14ac:dyDescent="0.2">
      <c r="A8" s="11" t="s">
        <v>21</v>
      </c>
      <c r="B8" s="7" t="s">
        <v>13</v>
      </c>
      <c r="C8" s="26">
        <v>0</v>
      </c>
      <c r="D8" s="26">
        <v>0</v>
      </c>
      <c r="E8" s="12">
        <f>[4]Souhrn!$E$23</f>
        <v>40000</v>
      </c>
      <c r="F8" s="26">
        <v>0</v>
      </c>
      <c r="G8" s="26">
        <f>[4]Souhrn!$G$23</f>
        <v>203676</v>
      </c>
      <c r="H8" s="13">
        <f>SUM(C8:G8)</f>
        <v>243676</v>
      </c>
    </row>
    <row r="9" spans="1:10" s="10" customFormat="1" ht="15" x14ac:dyDescent="0.2">
      <c r="A9" s="11" t="s">
        <v>22</v>
      </c>
      <c r="B9" s="7" t="s">
        <v>9</v>
      </c>
      <c r="C9" s="26">
        <v>0</v>
      </c>
      <c r="D9" s="26">
        <v>0</v>
      </c>
      <c r="E9" s="12">
        <v>0</v>
      </c>
      <c r="F9" s="26">
        <v>0</v>
      </c>
      <c r="G9" s="26">
        <f>'[5]Souhrn '!$G$10</f>
        <v>30816</v>
      </c>
      <c r="H9" s="13">
        <f t="shared" si="0"/>
        <v>30816</v>
      </c>
      <c r="J9" s="18"/>
    </row>
    <row r="10" spans="1:10" s="10" customFormat="1" ht="15" x14ac:dyDescent="0.2">
      <c r="A10" s="11" t="s">
        <v>23</v>
      </c>
      <c r="B10" s="7" t="s">
        <v>14</v>
      </c>
      <c r="C10" s="26">
        <v>0</v>
      </c>
      <c r="D10" s="26">
        <f>[6]Souhrn!$D$22</f>
        <v>17919</v>
      </c>
      <c r="E10" s="12">
        <v>0</v>
      </c>
      <c r="F10" s="26">
        <v>0</v>
      </c>
      <c r="G10" s="26">
        <f>[6]Souhrn!$G$22</f>
        <v>37061</v>
      </c>
      <c r="H10" s="13">
        <f t="shared" si="0"/>
        <v>54980</v>
      </c>
    </row>
    <row r="11" spans="1:10" s="10" customFormat="1" ht="15.75" thickBot="1" x14ac:dyDescent="0.25">
      <c r="A11" s="11" t="s">
        <v>24</v>
      </c>
      <c r="B11" s="7" t="s">
        <v>15</v>
      </c>
      <c r="C11" s="26">
        <f>[7]Souhrn!$C$19</f>
        <v>363004</v>
      </c>
      <c r="D11" s="26">
        <v>0</v>
      </c>
      <c r="E11" s="12">
        <v>0</v>
      </c>
      <c r="F11" s="26">
        <v>0</v>
      </c>
      <c r="G11" s="26">
        <f>[7]Souhrn!$G$19</f>
        <v>266609</v>
      </c>
      <c r="H11" s="13">
        <f t="shared" si="0"/>
        <v>629613</v>
      </c>
    </row>
    <row r="12" spans="1:10" ht="16.5" thickBot="1" x14ac:dyDescent="0.3">
      <c r="A12" s="28" t="s">
        <v>7</v>
      </c>
      <c r="B12" s="29"/>
      <c r="C12" s="27">
        <f t="shared" ref="C12:H12" si="1">SUM(C5:C11)</f>
        <v>363004</v>
      </c>
      <c r="D12" s="27">
        <f t="shared" si="1"/>
        <v>17919</v>
      </c>
      <c r="E12" s="4">
        <f t="shared" si="1"/>
        <v>40000</v>
      </c>
      <c r="F12" s="27">
        <f t="shared" si="1"/>
        <v>25696</v>
      </c>
      <c r="G12" s="27">
        <f t="shared" si="1"/>
        <v>796805</v>
      </c>
      <c r="H12" s="4">
        <f t="shared" si="1"/>
        <v>1243424</v>
      </c>
    </row>
    <row r="13" spans="1:10" ht="15.75" x14ac:dyDescent="0.25">
      <c r="A13" s="20"/>
      <c r="B13" s="20"/>
      <c r="C13" s="21"/>
      <c r="D13" s="21"/>
      <c r="E13" s="21"/>
      <c r="F13" s="21"/>
      <c r="G13" s="21"/>
      <c r="H13" s="21"/>
    </row>
    <row r="14" spans="1:10" ht="15.75" x14ac:dyDescent="0.25">
      <c r="A14" s="20"/>
      <c r="B14" s="20"/>
      <c r="C14" s="21"/>
      <c r="D14" s="21"/>
      <c r="E14" s="32" t="s">
        <v>26</v>
      </c>
      <c r="F14" s="32"/>
      <c r="G14" s="19">
        <f>SUM(G5,G7,G9,D10,G10)</f>
        <v>87410</v>
      </c>
      <c r="H14" s="21"/>
    </row>
    <row r="15" spans="1:10" ht="15.75" x14ac:dyDescent="0.25">
      <c r="A15" s="20"/>
      <c r="B15" s="20"/>
      <c r="C15" s="21"/>
      <c r="D15" s="21"/>
      <c r="E15" s="32" t="s">
        <v>27</v>
      </c>
      <c r="F15" s="32"/>
      <c r="G15" s="19">
        <f>SUM(G6,F6,G8,C11,G11)</f>
        <v>1116014</v>
      </c>
      <c r="H15" s="21"/>
    </row>
    <row r="16" spans="1:10" ht="15.75" x14ac:dyDescent="0.25">
      <c r="A16" s="20"/>
      <c r="B16" s="20"/>
      <c r="C16" s="21"/>
      <c r="D16" s="21"/>
      <c r="E16" s="33" t="s">
        <v>28</v>
      </c>
      <c r="F16" s="33"/>
      <c r="G16" s="19">
        <f>SUM(G14:G15)</f>
        <v>1203424</v>
      </c>
      <c r="H16" s="21"/>
    </row>
    <row r="17" spans="1:8" ht="15.75" x14ac:dyDescent="0.25">
      <c r="A17" s="20"/>
      <c r="B17" s="20"/>
      <c r="C17" s="21"/>
      <c r="D17" s="21"/>
      <c r="E17" s="21"/>
      <c r="F17" s="21"/>
      <c r="G17" s="21"/>
      <c r="H17" s="21"/>
    </row>
    <row r="18" spans="1:8" ht="21" customHeight="1" x14ac:dyDescent="0.25">
      <c r="G18" s="16">
        <f>SUM(C12:D12,F12:G12)</f>
        <v>1203424</v>
      </c>
    </row>
    <row r="19" spans="1:8" x14ac:dyDescent="0.2">
      <c r="E19" s="14" t="s">
        <v>16</v>
      </c>
      <c r="F19" s="15">
        <v>25696</v>
      </c>
      <c r="G19" s="17">
        <f>SUM(E12)</f>
        <v>40000</v>
      </c>
    </row>
    <row r="20" spans="1:8" x14ac:dyDescent="0.2">
      <c r="G20" s="17">
        <f>SUM(G18:G19)</f>
        <v>1243424</v>
      </c>
    </row>
    <row r="22" spans="1:8" x14ac:dyDescent="0.2">
      <c r="E22" s="5"/>
    </row>
  </sheetData>
  <mergeCells count="5">
    <mergeCell ref="A12:B12"/>
    <mergeCell ref="A4:B4"/>
    <mergeCell ref="E14:F14"/>
    <mergeCell ref="E15:F15"/>
    <mergeCell ref="E16:F16"/>
  </mergeCells>
  <pageMargins left="0.70866141732283472" right="0.70866141732283472" top="0.78740157480314965" bottom="0.78740157480314965" header="0.31496062992125984" footer="0.31496062992125984"/>
  <pageSetup paperSize="9" scale="78" firstPageNumber="108" orientation="landscape" useFirstPageNumber="1" r:id="rId1"/>
  <headerFooter>
    <oddFooter>&amp;LZastupitelstvo  Olomouckého kraje 13-12-2021
13. - Rozpočet Olomouckého kraje na rok 2022 - návrh rozpočtu
Příloha č. 5) Opravy, investice a projekty v roce 2022&amp;RStrana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Souhrn </vt:lpstr>
      <vt:lpstr>'Souhrn '!Oblast_tisku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Vítková Petra</cp:lastModifiedBy>
  <cp:lastPrinted>2021-11-24T09:15:44Z</cp:lastPrinted>
  <dcterms:created xsi:type="dcterms:W3CDTF">2021-08-18T10:28:17Z</dcterms:created>
  <dcterms:modified xsi:type="dcterms:W3CDTF">2021-11-24T09:16:46Z</dcterms:modified>
</cp:coreProperties>
</file>