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2\ZOK 13.12.2021\"/>
    </mc:Choice>
  </mc:AlternateContent>
  <bookViews>
    <workbookView xWindow="0" yWindow="0" windowWidth="20490" windowHeight="7545"/>
  </bookViews>
  <sheets>
    <sheet name="Souhrn" sheetId="12" r:id="rId1"/>
    <sheet name="Oblast školství - ORJ 17  " sheetId="9" r:id="rId2"/>
    <sheet name="Oblast sociální - ORJ 17 ž" sheetId="19" r:id="rId3"/>
    <sheet name="Oblast sociální - ORJ 17" sheetId="10" r:id="rId4"/>
    <sheet name="Oblast dopravy - ORJ 17" sheetId="27" r:id="rId5"/>
    <sheet name="Oblast dopravy - ORJ 12 " sheetId="26" r:id="rId6"/>
    <sheet name="Oblast kultury - ORJ 13" sheetId="16" r:id="rId7"/>
    <sheet name="Oblast kultury - ORJ 17 ž" sheetId="20" r:id="rId8"/>
    <sheet name="Oblast kultury - ORJ 17" sheetId="8" r:id="rId9"/>
    <sheet name="Oblast IT - ORJ 06 " sheetId="22" r:id="rId10"/>
    <sheet name="Oblast KÚOK - ORJ 03 " sheetId="25" r:id="rId11"/>
  </sheets>
  <definedNames>
    <definedName name="_xlnm._FilterDatabase" localSheetId="5" hidden="1">'Oblast dopravy - ORJ 12 '!$B$1:$B$40</definedName>
    <definedName name="_xlnm._FilterDatabase" localSheetId="4" hidden="1">'Oblast dopravy - ORJ 17'!$B$1:$B$32</definedName>
    <definedName name="_xlnm._FilterDatabase" localSheetId="9" hidden="1">'Oblast IT - ORJ 06 '!$B$1:$B$30</definedName>
    <definedName name="_xlnm._FilterDatabase" localSheetId="6" hidden="1">'Oblast kultury - ORJ 13'!$B$1:$B$28</definedName>
    <definedName name="_xlnm._FilterDatabase" localSheetId="8" hidden="1">'Oblast kultury - ORJ 17'!$B$1:$B$34</definedName>
    <definedName name="_xlnm._FilterDatabase" localSheetId="7" hidden="1">'Oblast kultury - ORJ 17 ž'!$B$1:$B$32</definedName>
    <definedName name="_xlnm._FilterDatabase" localSheetId="10" hidden="1">'Oblast KÚOK - ORJ 03 '!$B$1:$B$33</definedName>
    <definedName name="_xlnm._FilterDatabase" localSheetId="3" hidden="1">'Oblast sociální - ORJ 17'!$B$1:$B$32</definedName>
    <definedName name="_xlnm._FilterDatabase" localSheetId="2" hidden="1">'Oblast sociální - ORJ 17 ž'!$A$7:$HB$12</definedName>
    <definedName name="_xlnm._FilterDatabase" localSheetId="1" hidden="1">'Oblast školství - ORJ 17  '!$B$1:$B$19</definedName>
    <definedName name="_xlnm.Print_Titles" localSheetId="5">'Oblast dopravy - ORJ 12 '!$1:$7</definedName>
    <definedName name="_xlnm.Print_Titles" localSheetId="4">'Oblast dopravy - ORJ 17'!$1:$7</definedName>
    <definedName name="_xlnm.Print_Titles" localSheetId="9">'Oblast IT - ORJ 06 '!$1:$7</definedName>
    <definedName name="_xlnm.Print_Titles" localSheetId="6">'Oblast kultury - ORJ 13'!$1:$7</definedName>
    <definedName name="_xlnm.Print_Titles" localSheetId="8">'Oblast kultury - ORJ 17'!$1:$7</definedName>
    <definedName name="_xlnm.Print_Titles" localSheetId="7">'Oblast kultury - ORJ 17 ž'!$1:$7</definedName>
    <definedName name="_xlnm.Print_Titles" localSheetId="10">'Oblast KÚOK - ORJ 03 '!$1:$7</definedName>
    <definedName name="_xlnm.Print_Titles" localSheetId="3">'Oblast sociální - ORJ 17'!$1:$7</definedName>
    <definedName name="_xlnm.Print_Titles" localSheetId="2">'Oblast sociální - ORJ 17 ž'!$1:$7</definedName>
    <definedName name="_xlnm.Print_Titles" localSheetId="1">'Oblast školství - ORJ 17  '!$1:$7</definedName>
    <definedName name="_xlnm.Print_Area" localSheetId="5">'Oblast dopravy - ORJ 12 '!$A$1:$R$18</definedName>
    <definedName name="_xlnm.Print_Area" localSheetId="4">'Oblast dopravy - ORJ 17'!$A$1:$R$10</definedName>
    <definedName name="_xlnm.Print_Area" localSheetId="9">'Oblast IT - ORJ 06 '!$A$1:$T$12</definedName>
    <definedName name="_xlnm.Print_Area" localSheetId="6">'Oblast kultury - ORJ 13'!$A$1:$T$10</definedName>
    <definedName name="_xlnm.Print_Area" localSheetId="8">'Oblast kultury - ORJ 17'!$A$1:$R$12</definedName>
    <definedName name="_xlnm.Print_Area" localSheetId="7">'Oblast kultury - ORJ 17 ž'!$A$1:$T$10</definedName>
    <definedName name="_xlnm.Print_Area" localSheetId="10">'Oblast KÚOK - ORJ 03 '!$A$1:$R$11</definedName>
    <definedName name="_xlnm.Print_Area" localSheetId="3">'Oblast sociální - ORJ 17'!$A$1:$R$10</definedName>
    <definedName name="_xlnm.Print_Area" localSheetId="2">'Oblast sociální - ORJ 17 ž'!$A$1:$T$12</definedName>
    <definedName name="_xlnm.Print_Area" localSheetId="1">'Oblast školství - ORJ 17  '!$A$1:$R$14</definedName>
    <definedName name="_xlnm.Print_Area" localSheetId="0">Souhrn!$A$1:$H$23</definedName>
  </definedNames>
  <calcPr calcId="162913"/>
</workbook>
</file>

<file path=xl/calcChain.xml><?xml version="1.0" encoding="utf-8"?>
<calcChain xmlns="http://schemas.openxmlformats.org/spreadsheetml/2006/main">
  <c r="V10" i="19" l="1"/>
  <c r="V11" i="19"/>
  <c r="G12" i="12" l="1"/>
  <c r="N8" i="19" l="1"/>
  <c r="S8" i="19"/>
  <c r="R8" i="19"/>
  <c r="Q16" i="26"/>
  <c r="Q15" i="26"/>
  <c r="U9" i="26" l="1"/>
  <c r="U10" i="26" s="1"/>
  <c r="U11" i="26" s="1"/>
  <c r="U12" i="26" s="1"/>
  <c r="U13" i="26" s="1"/>
  <c r="U14" i="26" s="1"/>
  <c r="U15" i="26" s="1"/>
  <c r="U16" i="26" s="1"/>
  <c r="U17" i="26" s="1"/>
  <c r="T8" i="20" l="1"/>
  <c r="S8" i="20"/>
  <c r="R8" i="20"/>
  <c r="P8" i="20"/>
  <c r="N8" i="20"/>
  <c r="S8" i="16"/>
  <c r="R8" i="16"/>
  <c r="P8" i="16"/>
  <c r="N8" i="16"/>
  <c r="Q11" i="19"/>
  <c r="T11" i="19" s="1"/>
  <c r="Q8" i="9"/>
  <c r="R8" i="22" l="1"/>
  <c r="Q8" i="22"/>
  <c r="P8" i="22"/>
  <c r="N8" i="22"/>
  <c r="O10" i="22" l="1"/>
  <c r="L10" i="22" s="1"/>
  <c r="O11" i="22"/>
  <c r="L11" i="22" s="1"/>
  <c r="O9" i="22"/>
  <c r="L9" i="22" l="1"/>
  <c r="L8" i="22" s="1"/>
  <c r="O8" i="22"/>
  <c r="Q9" i="20" l="1"/>
  <c r="Q8" i="20" s="1"/>
  <c r="N10" i="27" l="1"/>
  <c r="P10" i="27"/>
  <c r="P8" i="27"/>
  <c r="O9" i="27"/>
  <c r="U9" i="27" s="1"/>
  <c r="Q8" i="27"/>
  <c r="Q10" i="27" s="1"/>
  <c r="G11" i="12" s="1"/>
  <c r="N8" i="27"/>
  <c r="L8" i="27"/>
  <c r="L10" i="27" s="1"/>
  <c r="O8" i="27" l="1"/>
  <c r="O10" i="27" s="1"/>
  <c r="R9" i="27"/>
  <c r="R8" i="27" s="1"/>
  <c r="R10" i="27" s="1"/>
  <c r="T9" i="9" l="1"/>
  <c r="T10" i="9" s="1"/>
  <c r="T11" i="9" s="1"/>
  <c r="T12" i="9" s="1"/>
  <c r="T13" i="9" s="1"/>
  <c r="V9" i="16"/>
  <c r="T9" i="8" s="1"/>
  <c r="Q8" i="8"/>
  <c r="P8" i="8"/>
  <c r="N8" i="8"/>
  <c r="L8" i="8"/>
  <c r="P8" i="9" l="1"/>
  <c r="N8" i="9"/>
  <c r="L8" i="9"/>
  <c r="Q9" i="16" l="1"/>
  <c r="Q8" i="16" s="1"/>
  <c r="O17" i="26" l="1"/>
  <c r="O16" i="26"/>
  <c r="R16" i="26" s="1"/>
  <c r="O15" i="26"/>
  <c r="R15" i="26" s="1"/>
  <c r="O13" i="26"/>
  <c r="R13" i="26" s="1"/>
  <c r="O10" i="26"/>
  <c r="R10" i="26" s="1"/>
  <c r="O9" i="26"/>
  <c r="R9" i="26" s="1"/>
  <c r="O11" i="26"/>
  <c r="R11" i="26" s="1"/>
  <c r="O14" i="26"/>
  <c r="R14" i="26" s="1"/>
  <c r="O12" i="26"/>
  <c r="R12" i="26" l="1"/>
  <c r="R17" i="26"/>
  <c r="Q8" i="26"/>
  <c r="Q18" i="26" s="1"/>
  <c r="N8" i="26"/>
  <c r="N18" i="26" s="1"/>
  <c r="O8" i="26"/>
  <c r="O18" i="26" s="1"/>
  <c r="L8" i="26"/>
  <c r="L18" i="26" s="1"/>
  <c r="P8" i="26" l="1"/>
  <c r="P18" i="26" s="1"/>
  <c r="R8" i="26"/>
  <c r="R18" i="26" s="1"/>
  <c r="E12" i="12" l="1"/>
  <c r="H21" i="12"/>
  <c r="L8" i="25"/>
  <c r="L11" i="25" s="1"/>
  <c r="O10" i="25"/>
  <c r="O8" i="25" s="1"/>
  <c r="O11" i="25" s="1"/>
  <c r="O9" i="25"/>
  <c r="R9" i="25" s="1"/>
  <c r="P11" i="25"/>
  <c r="Q8" i="25"/>
  <c r="Q11" i="25" s="1"/>
  <c r="G22" i="12" s="1"/>
  <c r="H22" i="12" s="1"/>
  <c r="P8" i="25"/>
  <c r="N8" i="25"/>
  <c r="N11" i="25" s="1"/>
  <c r="R10" i="25" l="1"/>
  <c r="R8" i="25"/>
  <c r="R11" i="25" s="1"/>
  <c r="F23" i="12"/>
  <c r="D23" i="12"/>
  <c r="C23" i="12"/>
  <c r="O9" i="8" l="1"/>
  <c r="R9" i="8" s="1"/>
  <c r="H11" i="12" l="1"/>
  <c r="H12" i="12"/>
  <c r="T10" i="20"/>
  <c r="S10" i="20"/>
  <c r="G14" i="12" s="1"/>
  <c r="R10" i="20"/>
  <c r="E14" i="12" s="1"/>
  <c r="P10" i="20"/>
  <c r="N10" i="20"/>
  <c r="T9" i="16"/>
  <c r="T8" i="16" s="1"/>
  <c r="Q10" i="19"/>
  <c r="T10" i="19" s="1"/>
  <c r="Q9" i="19"/>
  <c r="Q8" i="19" s="1"/>
  <c r="S12" i="19"/>
  <c r="G9" i="12" s="1"/>
  <c r="R12" i="19"/>
  <c r="E9" i="12" s="1"/>
  <c r="P8" i="19"/>
  <c r="P12" i="19" s="1"/>
  <c r="N12" i="19"/>
  <c r="H17" i="12" l="1"/>
  <c r="H14" i="12"/>
  <c r="T9" i="19"/>
  <c r="T8" i="19" s="1"/>
  <c r="V9" i="19"/>
  <c r="Q10" i="20"/>
  <c r="H9" i="12"/>
  <c r="Q12" i="19"/>
  <c r="T12" i="19" l="1"/>
  <c r="H5" i="12"/>
  <c r="H8" i="12"/>
  <c r="O9" i="10" l="1"/>
  <c r="R9" i="10" s="1"/>
  <c r="O10" i="9" l="1"/>
  <c r="R10" i="9" s="1"/>
  <c r="O11" i="9"/>
  <c r="R11" i="9" s="1"/>
  <c r="O12" i="9"/>
  <c r="R12" i="9" s="1"/>
  <c r="O13" i="9"/>
  <c r="R13" i="9" s="1"/>
  <c r="O9" i="9"/>
  <c r="R9" i="9" s="1"/>
  <c r="T9" i="10" l="1"/>
  <c r="O8" i="9"/>
  <c r="R8" i="8" l="1"/>
  <c r="R8" i="10" l="1"/>
  <c r="R10" i="10" s="1"/>
  <c r="Q8" i="10"/>
  <c r="Q10" i="10" s="1"/>
  <c r="G10" i="12" s="1"/>
  <c r="H10" i="12" s="1"/>
  <c r="P8" i="10"/>
  <c r="P10" i="10" s="1"/>
  <c r="N8" i="10"/>
  <c r="N10" i="10" s="1"/>
  <c r="H18" i="12" l="1"/>
  <c r="L8" i="10"/>
  <c r="L10" i="10" s="1"/>
  <c r="O8" i="10"/>
  <c r="O10" i="10" s="1"/>
  <c r="O8" i="8" l="1"/>
  <c r="Q12" i="8" l="1"/>
  <c r="G15" i="12" s="1"/>
  <c r="H15" i="12" l="1"/>
  <c r="N12" i="8"/>
  <c r="P12" i="8" l="1"/>
  <c r="O11" i="8" l="1"/>
  <c r="O10" i="8" l="1"/>
  <c r="O12" i="8" l="1"/>
  <c r="L11" i="8" l="1"/>
  <c r="L10" i="8"/>
  <c r="R12" i="8"/>
  <c r="L12" i="8" l="1"/>
  <c r="R8" i="9" l="1"/>
  <c r="L14" i="9" l="1"/>
  <c r="R14" i="9"/>
  <c r="Q14" i="9"/>
  <c r="G7" i="12" s="1"/>
  <c r="O14" i="9"/>
  <c r="P14" i="9"/>
  <c r="N14" i="9"/>
  <c r="H7" i="12" l="1"/>
  <c r="L12" i="22" l="1"/>
  <c r="P12" i="22"/>
  <c r="O12" i="22"/>
  <c r="N12" i="22"/>
  <c r="R12" i="22"/>
  <c r="Q12" i="22"/>
  <c r="G19" i="12" s="1"/>
  <c r="H19" i="12" s="1"/>
  <c r="N10" i="16" l="1"/>
  <c r="P10" i="16"/>
  <c r="T10" i="16"/>
  <c r="S10" i="16"/>
  <c r="G13" i="12" s="1"/>
  <c r="R10" i="16"/>
  <c r="E13" i="12"/>
  <c r="E23" i="12" s="1"/>
  <c r="Q10" i="16"/>
  <c r="G23" i="12" l="1"/>
  <c r="H13" i="12"/>
  <c r="H23" i="12" s="1"/>
</calcChain>
</file>

<file path=xl/sharedStrings.xml><?xml version="1.0" encoding="utf-8"?>
<sst xmlns="http://schemas.openxmlformats.org/spreadsheetml/2006/main" count="479" uniqueCount="179">
  <si>
    <t>Poř. číslo</t>
  </si>
  <si>
    <t>Oblast</t>
  </si>
  <si>
    <t>ORG</t>
  </si>
  <si>
    <t>§</t>
  </si>
  <si>
    <t>pol.</t>
  </si>
  <si>
    <t>UZ</t>
  </si>
  <si>
    <t>Název akce:</t>
  </si>
  <si>
    <t>Popis:</t>
  </si>
  <si>
    <t>Stávající dokumentace</t>
  </si>
  <si>
    <t>K zajištění</t>
  </si>
  <si>
    <t>Termín realizace</t>
  </si>
  <si>
    <t>poznámka</t>
  </si>
  <si>
    <t>z toho rozpočet OK</t>
  </si>
  <si>
    <t>Realizace</t>
  </si>
  <si>
    <t xml:space="preserve">Celkové náklady s DPH v tis. Kč           </t>
  </si>
  <si>
    <t xml:space="preserve">Celkem               v tis. Kč    </t>
  </si>
  <si>
    <t>vedoucí odboru</t>
  </si>
  <si>
    <t>v tis. Kč</t>
  </si>
  <si>
    <t>Sesk. pol.</t>
  </si>
  <si>
    <t>Správce:</t>
  </si>
  <si>
    <t>z toho spolufinan. PO z FI</t>
  </si>
  <si>
    <t>Vynaloženo k 31. 12. 2020 v tis. Kč</t>
  </si>
  <si>
    <t>Návrh na rok 2022</t>
  </si>
  <si>
    <t>Pokračování v roce 2023 a dalších</t>
  </si>
  <si>
    <t xml:space="preserve">Odbor investic                                                                                                                                                          </t>
  </si>
  <si>
    <t>Ing. Miroslav Kubín</t>
  </si>
  <si>
    <t>ORJ 17</t>
  </si>
  <si>
    <t>Celkem za ORJ 17 - oblast kultury - nové investice</t>
  </si>
  <si>
    <t>Vynaloženo k 31. 12. 2021 v tis. Kč</t>
  </si>
  <si>
    <t xml:space="preserve">Bezbariérové úpravy školských zařízení v Olomouckém kraji - Obchodní akademie Olomouc </t>
  </si>
  <si>
    <t>Střední průmyslová škola Jeseník, Dukelská 1240 - Rekonstrukce rozvodů areálu dílen praktické výuky</t>
  </si>
  <si>
    <t>Střední zdravotnická škola a Vyšší odborná škola zdravotnická Emanuela Pöttinga a Jazyková škola s právem státní jazykové zkoušky Olomouc - Rekonstrukce střechy nad tělocvičnou</t>
  </si>
  <si>
    <t>Centrum Dominika Kokory, příspěvková organizace - Celková rekonstrukce plynofikovaných NTK - Kokory</t>
  </si>
  <si>
    <t xml:space="preserve">Odbor investic                                                                                                                                                </t>
  </si>
  <si>
    <t>Celkem za ORJ 17 - oblast sociální - nové investice</t>
  </si>
  <si>
    <t xml:space="preserve">Odbor investic                                                                                                                                        </t>
  </si>
  <si>
    <t>Celkem za ORJ 17 - oblast školství- nové investice</t>
  </si>
  <si>
    <t>PR</t>
  </si>
  <si>
    <t>2022-2023</t>
  </si>
  <si>
    <t>realizace</t>
  </si>
  <si>
    <t>PD</t>
  </si>
  <si>
    <t>JE</t>
  </si>
  <si>
    <t>OL</t>
  </si>
  <si>
    <t xml:space="preserve">Základní škola Uničov, Šternberská 35 - Rekonstrukce střechy a půdní vestavba </t>
  </si>
  <si>
    <t>Projektové dokumentace připravené k realizace</t>
  </si>
  <si>
    <t>projektové dokumentace připravené k realizaci</t>
  </si>
  <si>
    <t xml:space="preserve">Výměna střešní krytiny na budovách Šternberská 500. Jedná se o sedlovou střechu nad složitým půdorysem. Zde je velká část krovu narušena hnilobou. Plechová krytina na dřevěném podbití je značně zkorodovaná, dochází k pronikání vody. Dle nového požadavku školy je nutné rozšířit projektovou dokumentaci o půdní vestavbu.
</t>
  </si>
  <si>
    <t>Zřízení bezbariérového přístupu do budovy C přístavbou vnějšího výtahu a vybudování 1 invalidního WC. Na základě požadavku HZS OK dojde k prověření PBŘ celého objektu a splnění požadavku KHS na přepočet a doplnění všech WC a sociálních zařízení celého objektu.</t>
  </si>
  <si>
    <t xml:space="preserve">Komplexní rekonstrukce dožitých systému rozvodů vody, kanalizace, sociálního zařízení, podlah včetně elektroinstalace a VZT v areálu dílen praktického vyučování. Stavební investice navazuje na již provedenou realizaci energeticky úsporných opatření . 
 </t>
  </si>
  <si>
    <t>Při tání sněhu a dešťů dochází k zatékání na ochoz tělocvičny, odkud voda stékala na sportovní plochu. Je navržena pokládka nového povrchu, který by byl také "pochůzí" (jedná se o část střechy, která je terasou u společenského a informačního centra školy s umístěním knihovny).</t>
  </si>
  <si>
    <t xml:space="preserve">Celková rekonstrukce NTK - rozvodů topné soustavy a přípraven TUV na obou pracovištích (Kokory) </t>
  </si>
  <si>
    <t xml:space="preserve">Gymnázium, Olomouc - Hejčín, Tomkova 45 - Elektroinstalace na budově  A </t>
  </si>
  <si>
    <t>2023-2024</t>
  </si>
  <si>
    <t>SU</t>
  </si>
  <si>
    <t>PV</t>
  </si>
  <si>
    <t xml:space="preserve">Rekonstrukce elektroinstalace na budově A. </t>
  </si>
  <si>
    <t>Návrh rozpočtu na rok 2022</t>
  </si>
  <si>
    <t>Název listu přílohy</t>
  </si>
  <si>
    <t>Předfinancování - úvěr</t>
  </si>
  <si>
    <t>Předfinancování - rozpočet OK</t>
  </si>
  <si>
    <t>IF PO</t>
  </si>
  <si>
    <t>Nájemné SMN</t>
  </si>
  <si>
    <t>Požadavky na rozpočet OK</t>
  </si>
  <si>
    <t>Celkové náklady v roce 2022</t>
  </si>
  <si>
    <t>školství</t>
  </si>
  <si>
    <t>sociální</t>
  </si>
  <si>
    <t>kultury</t>
  </si>
  <si>
    <t>CELKEM</t>
  </si>
  <si>
    <t>zdravotnictví</t>
  </si>
  <si>
    <t>číslo žádanky</t>
  </si>
  <si>
    <t>označení PO</t>
  </si>
  <si>
    <t>Vincentinum - poskytovatel sociálních služeb Šternberk - Rekonstrukce budovy Šumperk, Kozinova 4</t>
  </si>
  <si>
    <t>rekonstrukce budovy pro vybudování chráněného bydlení pro klienty Vincentina Šternberk v rámci transformačního plánu</t>
  </si>
  <si>
    <t>projektová dokumentace</t>
  </si>
  <si>
    <t>Domov pro seniory Jesenec - výstavba nové budovy</t>
  </si>
  <si>
    <t>Sociální služby Libina - výstavba nové budovy</t>
  </si>
  <si>
    <t>pozemek, projektová dokumentace</t>
  </si>
  <si>
    <t xml:space="preserve">Odbor sportu, kultury a památkové péče                                                                                                                                                          </t>
  </si>
  <si>
    <t>ORJ 13</t>
  </si>
  <si>
    <t>Celkem za ORJ 13 - oblast kultury - nové investice</t>
  </si>
  <si>
    <t>OI - ORJ 17 - připravené k realizaci</t>
  </si>
  <si>
    <t>OI - ORJ 17 - žádanky</t>
  </si>
  <si>
    <t>OŠM - ORJ 10 - žádanky</t>
  </si>
  <si>
    <t>OSV - ORJ 11 - žádanky</t>
  </si>
  <si>
    <t>ORJ 17 - Oblast sociální - nové investice hrazené z rozpočtu (připravená PD)</t>
  </si>
  <si>
    <t>ORJ 17 - Oblast školství - nové investice hrazené z rozpočtu (připravená PD)</t>
  </si>
  <si>
    <t>ORJ 17 - Oblast sociální - nové investice hrazené z rozpočtu (žádanky)</t>
  </si>
  <si>
    <t xml:space="preserve">Odbor investic                                                                                                                                                         </t>
  </si>
  <si>
    <t>výstavba nové budovy</t>
  </si>
  <si>
    <t>studie, projektová dokumentace</t>
  </si>
  <si>
    <t>2024-2025</t>
  </si>
  <si>
    <t>2024-2026</t>
  </si>
  <si>
    <t>ORJ 13 - Oblast kultury - nové investice hrazené z rozpočtu (žádanky)</t>
  </si>
  <si>
    <t xml:space="preserve">Odbor investic                                                                                                                                                        </t>
  </si>
  <si>
    <t>ORJ 17 - Oblast kultury - nové investice hrazené z rozpočtu (žádanky)</t>
  </si>
  <si>
    <t>OSKPP - ORJ 13 - žádanky</t>
  </si>
  <si>
    <t>OZ - ORJ 14 - žádanky</t>
  </si>
  <si>
    <t>ORJ 17 - Oblast kultury - nové investice hrazené z rozpočtu (připravené PD)</t>
  </si>
  <si>
    <t>dopravy</t>
  </si>
  <si>
    <t>ODSH - ORJ 12</t>
  </si>
  <si>
    <t>Vlastivědné muzeum v Olomouci - stavební zajištění depozitáře v Denisově ulici</t>
  </si>
  <si>
    <t>statické zajištění budovy depozitáře v Denisově ulici</t>
  </si>
  <si>
    <t>doplatek PD je v příloze č. 4 - rozpracované investice</t>
  </si>
  <si>
    <t>2025-2027</t>
  </si>
  <si>
    <t xml:space="preserve">Odbor informačních technologií                                                                                                                                               </t>
  </si>
  <si>
    <t xml:space="preserve">Správce: </t>
  </si>
  <si>
    <t>Mgr. Jiří Šafránek</t>
  </si>
  <si>
    <t>ORJ 06</t>
  </si>
  <si>
    <t>ORJ 06 - Oblast IT - nové investice hrazené z rozpočtu</t>
  </si>
  <si>
    <t>2017 DPS a st. povolení</t>
  </si>
  <si>
    <t>Urbánek</t>
  </si>
  <si>
    <t>Celkem za ORJ 06 - oblast IT - nové investice</t>
  </si>
  <si>
    <t>OIT - ORJ 06 - nové investice</t>
  </si>
  <si>
    <t>IT</t>
  </si>
  <si>
    <t>krizové řízení</t>
  </si>
  <si>
    <t>cestovní ruch</t>
  </si>
  <si>
    <t>ORJ 03</t>
  </si>
  <si>
    <t>ORJ 03 - Oblast - nové investice hrazené z rozpočtu</t>
  </si>
  <si>
    <t>Výměna oken, fasáda - projekt</t>
  </si>
  <si>
    <t>Celkem za ORJ 03 - oblast - nové investice</t>
  </si>
  <si>
    <t xml:space="preserve">Obnova autoparku </t>
  </si>
  <si>
    <t>Ol</t>
  </si>
  <si>
    <t xml:space="preserve"> Odbor kancelář ředitele                                                                                                                                    </t>
  </si>
  <si>
    <t>Ing. Svatava Špalková</t>
  </si>
  <si>
    <t>KÚOK</t>
  </si>
  <si>
    <t>OKH - ORJ 18 - nové investice</t>
  </si>
  <si>
    <t>OKŘ - ORJ 03 - nové investice</t>
  </si>
  <si>
    <t xml:space="preserve">Odbor dopravy a silničního hospodářství                                                                                                                                                        </t>
  </si>
  <si>
    <t>ORJ 12</t>
  </si>
  <si>
    <t>ORJ 12 - Oblast dopravy - nové investice hrazené z rozpočtu</t>
  </si>
  <si>
    <t>stavební úpravy silnice a propustku</t>
  </si>
  <si>
    <t>A</t>
  </si>
  <si>
    <t>nový most za provizorium</t>
  </si>
  <si>
    <t>stavební úpravy mostu</t>
  </si>
  <si>
    <t>stavební stabilizace svahu, zřízení opěrné zdi</t>
  </si>
  <si>
    <t xml:space="preserve">stavební úpravy silnice   </t>
  </si>
  <si>
    <t>stavební úpravy silnice, okružní křižovatka</t>
  </si>
  <si>
    <t>Celkem za ORJ 12 - oblast dopravy - nové investice</t>
  </si>
  <si>
    <t>Ing. Ladislav Růžička</t>
  </si>
  <si>
    <t>2021/00187</t>
  </si>
  <si>
    <t>Archeologické centrum Olomouc, příspěvková organizace -  Investice do analytických přístrojů pro ERCA</t>
  </si>
  <si>
    <t xml:space="preserve">Financování Excelentního výzkumného centra archeometrie (ERCA). Investice do technického vybavení - přístrojů k provádění archeometrických a přírodovědných analýz. </t>
  </si>
  <si>
    <t>PD 2019        indexováno 8/2021</t>
  </si>
  <si>
    <t>PD 2019, indexováno 8/2021</t>
  </si>
  <si>
    <t>PD 2017         indexováno 8/2021</t>
  </si>
  <si>
    <t>PD 2019  indexováno 8/2021</t>
  </si>
  <si>
    <t>PD 2020  indexováno 8/2021</t>
  </si>
  <si>
    <t>Cyklostezky</t>
  </si>
  <si>
    <t xml:space="preserve">Odbor investic                                                                                                                                                     </t>
  </si>
  <si>
    <t>OI - ORJ 17</t>
  </si>
  <si>
    <t>Cyklostezky Olomouckého kraje - 14.2 Mitrovice - Nové Mlýny - stará silnice</t>
  </si>
  <si>
    <t>Příprava realizace cyklostezky délky 2,4 km z Mitrovic k Novým Mlýnům, kde křižuje silnici III/4441, a pokračuje dále po pravém břehu Nivky a Moravy ke staré silnici u dálnice.</t>
  </si>
  <si>
    <t>průzkumy, PD</t>
  </si>
  <si>
    <t>d) Nové investice</t>
  </si>
  <si>
    <t>Ing. Petr Flora</t>
  </si>
  <si>
    <t>Vzhledem k nutnosti rozšíření depozitáře na ulici Lidická, je nutné zpacovat statický projekt a následně studii na případné rozšíření</t>
  </si>
  <si>
    <t>statický posudek, studie</t>
  </si>
  <si>
    <t>2022-2025</t>
  </si>
  <si>
    <t>doplněno na žádost radního Žůrka, nutné stanovit prioritu</t>
  </si>
  <si>
    <t xml:space="preserve">                              PD  2021                                                                           indexováno 8/2021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</si>
  <si>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Realizace - silnice</t>
  </si>
  <si>
    <t xml:space="preserve">PIM/PAM                                                                                            </t>
  </si>
  <si>
    <t xml:space="preserve">                                                                                          obnova licencí vMware                                                            </t>
  </si>
  <si>
    <t xml:space="preserve">doplnění licencí IBMSP                                                                                                                                                                    </t>
  </si>
  <si>
    <t xml:space="preserve">pořízení SW PIM/PAM (správa uživatelských účtů/správa přivilegovaných účtů) - povinnost užívání vyplývá ze zákona o kybernetické bezpečnosti                                                                 </t>
  </si>
  <si>
    <t xml:space="preserve">pořízení licencí pro virtualizační platformu vSphere (virtuální servery) - postoupení na vyšší verzi                                                                                         </t>
  </si>
  <si>
    <t xml:space="preserve">rozšíření objemu záloh o 40 TB - zálohovací server je licencován dle objemu zálohovaných dat, vzhledem k nárůstu dat je nutné zvětšit objem zálohování             </t>
  </si>
  <si>
    <t>nákup nových vozidel</t>
  </si>
  <si>
    <t>Muzeum a galerie v Prostějově -  Depozitář Lidická</t>
  </si>
  <si>
    <t>SSOK - most ev. č. 3697-8 Jindřichov (k. ú. Pusté Žibřidovice)</t>
  </si>
  <si>
    <t>SSOK - most ev. č. 04724-1 Prosenice</t>
  </si>
  <si>
    <t>SSOK - most ev. č. 4468-1 Štarnov</t>
  </si>
  <si>
    <t>SSOK - III/37352 Před obcí Ptení</t>
  </si>
  <si>
    <t>SSOK - most ev. č. 37356-3 Ptenský Dvorek</t>
  </si>
  <si>
    <t>SSOK - most ev. č. 37010-8 Bedřichov</t>
  </si>
  <si>
    <t>SSOK - II/369 před Hanušovicemi</t>
  </si>
  <si>
    <t>SSOK - II/4375, III/4377 Loučka po kř. 44025</t>
  </si>
  <si>
    <t>SSOK - III/37766, 37762, 37772, III/4332 Určice - průtah</t>
  </si>
  <si>
    <t>zajištění VZ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</si>
</sst>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sz val="11"/>
      <color indexed="8"/>
      <name val="Calibri"/>
      <family val="2"/>
      <charset val="238"/>
    </font>
    <font>
      <b/>
      <sz val="18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6"/>
      <name val="Arial"/>
      <family val="2"/>
      <charset val="238"/>
    </font>
    <font>
      <b/>
      <i/>
      <sz val="15"/>
      <name val="Arial"/>
      <family val="2"/>
      <charset val="238"/>
    </font>
    <font>
      <i/>
      <sz val="10"/>
      <name val="Arial"/>
      <family val="2"/>
      <charset val="238"/>
    </font>
    <font>
      <sz val="12"/>
      <name val="Arial CE"/>
      <charset val="238"/>
    </font>
    <font>
      <i/>
      <sz val="12"/>
      <name val="Arial"/>
      <family val="2"/>
      <charset val="238"/>
    </font>
    <font>
      <sz val="14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6" fillId="0" borderId="0"/>
    <xf numFmtId="0" fontId="1" fillId="0" borderId="0"/>
    <xf numFmtId="0" fontId="1" fillId="0" borderId="0">
      <alignment wrapText="1"/>
    </xf>
    <xf numFmtId="0" fontId="1" fillId="0" borderId="0"/>
    <xf numFmtId="0" fontId="1" fillId="0" borderId="0"/>
  </cellStyleXfs>
  <cellXfs count="217">
    <xf numFmtId="0" fontId="0" fillId="0" borderId="0" xfId="0"/>
    <xf numFmtId="0" fontId="1" fillId="0" borderId="0" xfId="1" applyFill="1"/>
    <xf numFmtId="0" fontId="1" fillId="0" borderId="0" xfId="1" applyFill="1" applyAlignment="1"/>
    <xf numFmtId="3" fontId="1" fillId="0" borderId="0" xfId="1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right" vertical="center"/>
    </xf>
    <xf numFmtId="3" fontId="1" fillId="0" borderId="0" xfId="1" applyNumberFormat="1" applyFill="1" applyAlignment="1">
      <alignment horizontal="right" vertical="center"/>
    </xf>
    <xf numFmtId="0" fontId="1" fillId="0" borderId="0" xfId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4" fillId="0" borderId="0" xfId="2" applyFont="1" applyFill="1"/>
    <xf numFmtId="3" fontId="4" fillId="0" borderId="0" xfId="2" applyNumberFormat="1" applyFont="1" applyFill="1"/>
    <xf numFmtId="3" fontId="4" fillId="0" borderId="0" xfId="2" applyNumberFormat="1" applyFont="1" applyFill="1" applyAlignment="1">
      <alignment horizontal="right" vertical="center"/>
    </xf>
    <xf numFmtId="0" fontId="4" fillId="0" borderId="0" xfId="2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 wrapText="1"/>
      <protection locked="0"/>
    </xf>
    <xf numFmtId="3" fontId="10" fillId="0" borderId="0" xfId="0" applyNumberFormat="1" applyFont="1" applyFill="1" applyAlignment="1">
      <alignment horizontal="right" wrapText="1"/>
    </xf>
    <xf numFmtId="3" fontId="10" fillId="0" borderId="0" xfId="0" applyNumberFormat="1" applyFont="1" applyFill="1" applyAlignment="1">
      <alignment horizontal="right" vertical="center" indent="1"/>
    </xf>
    <xf numFmtId="3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wrapText="1"/>
    </xf>
    <xf numFmtId="0" fontId="10" fillId="0" borderId="0" xfId="0" applyFont="1" applyFill="1"/>
    <xf numFmtId="0" fontId="6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0" fontId="3" fillId="2" borderId="1" xfId="5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3" fontId="12" fillId="2" borderId="1" xfId="5" applyNumberFormat="1" applyFont="1" applyFill="1" applyBorder="1" applyAlignment="1">
      <alignment horizontal="right" vertical="center" wrapText="1"/>
    </xf>
    <xf numFmtId="0" fontId="5" fillId="0" borderId="0" xfId="2" applyFont="1" applyFill="1" applyAlignment="1">
      <alignment horizontal="center"/>
    </xf>
    <xf numFmtId="3" fontId="13" fillId="2" borderId="1" xfId="4" applyNumberFormat="1" applyFont="1" applyFill="1" applyBorder="1" applyAlignment="1">
      <alignment horizontal="right" vertical="center" wrapText="1"/>
    </xf>
    <xf numFmtId="0" fontId="13" fillId="2" borderId="1" xfId="5" applyFont="1" applyFill="1" applyBorder="1" applyAlignment="1">
      <alignment horizontal="center" vertical="center" wrapText="1"/>
    </xf>
    <xf numFmtId="0" fontId="14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Alignment="1">
      <alignment horizontal="right" vertical="center" wrapText="1"/>
    </xf>
    <xf numFmtId="3" fontId="3" fillId="4" borderId="1" xfId="5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13" fillId="2" borderId="1" xfId="4" applyNumberFormat="1" applyFont="1" applyFill="1" applyBorder="1" applyAlignment="1">
      <alignment horizontal="center" vertical="center" wrapText="1"/>
    </xf>
    <xf numFmtId="3" fontId="12" fillId="2" borderId="1" xfId="5" applyNumberFormat="1" applyFont="1" applyFill="1" applyBorder="1" applyAlignment="1">
      <alignment horizontal="center" vertical="center" wrapText="1"/>
    </xf>
    <xf numFmtId="3" fontId="8" fillId="0" borderId="1" xfId="10" applyNumberFormat="1" applyFont="1" applyFill="1" applyBorder="1" applyAlignment="1">
      <alignment horizontal="right" vertical="center"/>
    </xf>
    <xf numFmtId="3" fontId="1" fillId="0" borderId="0" xfId="1" applyNumberFormat="1" applyFill="1" applyAlignment="1">
      <alignment horizontal="center" vertical="center"/>
    </xf>
    <xf numFmtId="3" fontId="4" fillId="0" borderId="0" xfId="2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3" fontId="0" fillId="0" borderId="0" xfId="1" applyNumberFormat="1" applyFont="1" applyFill="1" applyAlignment="1">
      <alignment horizontal="right" vertical="center"/>
    </xf>
    <xf numFmtId="0" fontId="13" fillId="2" borderId="1" xfId="4" applyFont="1" applyFill="1" applyBorder="1" applyAlignment="1">
      <alignment vertical="center"/>
    </xf>
    <xf numFmtId="0" fontId="12" fillId="2" borderId="1" xfId="4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1" applyFont="1" applyFill="1" applyAlignment="1"/>
    <xf numFmtId="3" fontId="19" fillId="0" borderId="1" xfId="0" applyNumberFormat="1" applyFont="1" applyFill="1" applyBorder="1" applyAlignment="1">
      <alignment horizontal="center" vertical="center" wrapText="1"/>
    </xf>
    <xf numFmtId="3" fontId="20" fillId="2" borderId="1" xfId="5" applyNumberFormat="1" applyFont="1" applyFill="1" applyBorder="1" applyAlignment="1">
      <alignment horizontal="right" vertical="center" wrapText="1"/>
    </xf>
    <xf numFmtId="3" fontId="21" fillId="2" borderId="1" xfId="4" applyNumberFormat="1" applyFont="1" applyFill="1" applyBorder="1" applyAlignment="1">
      <alignment horizontal="right" vertical="center" wrapText="1"/>
    </xf>
    <xf numFmtId="0" fontId="2" fillId="0" borderId="0" xfId="0" applyFont="1"/>
    <xf numFmtId="0" fontId="22" fillId="0" borderId="0" xfId="0" applyFont="1" applyAlignment="1">
      <alignment horizontal="right"/>
    </xf>
    <xf numFmtId="0" fontId="8" fillId="0" borderId="13" xfId="0" applyFont="1" applyBorder="1"/>
    <xf numFmtId="0" fontId="8" fillId="0" borderId="14" xfId="0" applyFont="1" applyBorder="1"/>
    <xf numFmtId="3" fontId="8" fillId="0" borderId="14" xfId="0" applyNumberFormat="1" applyFont="1" applyBorder="1"/>
    <xf numFmtId="3" fontId="8" fillId="0" borderId="15" xfId="0" applyNumberFormat="1" applyFont="1" applyBorder="1"/>
    <xf numFmtId="3" fontId="8" fillId="0" borderId="16" xfId="0" applyNumberFormat="1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0" fontId="8" fillId="5" borderId="7" xfId="0" applyFont="1" applyFill="1" applyBorder="1"/>
    <xf numFmtId="0" fontId="8" fillId="5" borderId="2" xfId="0" applyFont="1" applyFill="1" applyBorder="1"/>
    <xf numFmtId="3" fontId="8" fillId="5" borderId="2" xfId="0" applyNumberFormat="1" applyFont="1" applyFill="1" applyBorder="1"/>
    <xf numFmtId="3" fontId="8" fillId="5" borderId="9" xfId="0" applyNumberFormat="1" applyFont="1" applyFill="1" applyBorder="1"/>
    <xf numFmtId="3" fontId="8" fillId="5" borderId="17" xfId="0" applyNumberFormat="1" applyFont="1" applyFill="1" applyBorder="1"/>
    <xf numFmtId="0" fontId="8" fillId="6" borderId="7" xfId="0" applyFont="1" applyFill="1" applyBorder="1"/>
    <xf numFmtId="0" fontId="8" fillId="6" borderId="2" xfId="0" applyFont="1" applyFill="1" applyBorder="1"/>
    <xf numFmtId="3" fontId="8" fillId="6" borderId="2" xfId="0" applyNumberFormat="1" applyFont="1" applyFill="1" applyBorder="1"/>
    <xf numFmtId="3" fontId="8" fillId="6" borderId="8" xfId="0" applyNumberFormat="1" applyFont="1" applyFill="1" applyBorder="1"/>
    <xf numFmtId="3" fontId="8" fillId="6" borderId="9" xfId="0" applyNumberFormat="1" applyFont="1" applyFill="1" applyBorder="1"/>
    <xf numFmtId="3" fontId="8" fillId="5" borderId="0" xfId="0" applyNumberFormat="1" applyFont="1" applyFill="1"/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7" borderId="10" xfId="0" applyFont="1" applyFill="1" applyBorder="1"/>
    <xf numFmtId="0" fontId="8" fillId="7" borderId="1" xfId="0" applyFont="1" applyFill="1" applyBorder="1"/>
    <xf numFmtId="3" fontId="8" fillId="7" borderId="1" xfId="0" applyNumberFormat="1" applyFont="1" applyFill="1" applyBorder="1"/>
    <xf numFmtId="3" fontId="8" fillId="7" borderId="11" xfId="0" applyNumberFormat="1" applyFont="1" applyFill="1" applyBorder="1"/>
    <xf numFmtId="3" fontId="8" fillId="7" borderId="12" xfId="0" applyNumberFormat="1" applyFont="1" applyFill="1" applyBorder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/>
    <xf numFmtId="1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20" fillId="0" borderId="0" xfId="1" applyFont="1" applyFill="1"/>
    <xf numFmtId="0" fontId="8" fillId="0" borderId="0" xfId="2" applyFont="1" applyFill="1"/>
    <xf numFmtId="0" fontId="5" fillId="0" borderId="0" xfId="2" applyFont="1" applyFill="1" applyAlignment="1">
      <alignment horizontal="right"/>
    </xf>
    <xf numFmtId="3" fontId="8" fillId="0" borderId="0" xfId="2" applyNumberFormat="1" applyFont="1" applyFill="1"/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11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3" fontId="8" fillId="0" borderId="0" xfId="0" applyNumberFormat="1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4" fontId="4" fillId="0" borderId="0" xfId="2" applyNumberFormat="1" applyFont="1" applyFill="1" applyAlignment="1">
      <alignment horizontal="left"/>
    </xf>
    <xf numFmtId="0" fontId="23" fillId="0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>
      <alignment vertical="center"/>
    </xf>
    <xf numFmtId="0" fontId="13" fillId="2" borderId="18" xfId="4" applyFont="1" applyFill="1" applyBorder="1" applyAlignment="1">
      <alignment vertical="center"/>
    </xf>
    <xf numFmtId="0" fontId="13" fillId="2" borderId="11" xfId="4" applyFont="1" applyFill="1" applyBorder="1" applyAlignment="1">
      <alignment vertical="center"/>
    </xf>
    <xf numFmtId="0" fontId="0" fillId="3" borderId="22" xfId="0" applyFill="1" applyBorder="1" applyAlignment="1">
      <alignment vertical="center" wrapText="1"/>
    </xf>
    <xf numFmtId="3" fontId="3" fillId="4" borderId="14" xfId="5" applyNumberFormat="1" applyFont="1" applyFill="1" applyBorder="1" applyAlignment="1">
      <alignment horizontal="center" vertical="center" wrapText="1"/>
    </xf>
    <xf numFmtId="0" fontId="13" fillId="2" borderId="24" xfId="4" applyFont="1" applyFill="1" applyBorder="1" applyAlignment="1">
      <alignment vertical="center"/>
    </xf>
    <xf numFmtId="0" fontId="13" fillId="2" borderId="21" xfId="4" applyFont="1" applyFill="1" applyBorder="1" applyAlignment="1">
      <alignment vertical="center"/>
    </xf>
    <xf numFmtId="0" fontId="13" fillId="2" borderId="25" xfId="4" applyFont="1" applyFill="1" applyBorder="1" applyAlignment="1">
      <alignment vertical="center"/>
    </xf>
    <xf numFmtId="0" fontId="13" fillId="2" borderId="26" xfId="4" applyFont="1" applyFill="1" applyBorder="1" applyAlignment="1">
      <alignment vertical="center"/>
    </xf>
    <xf numFmtId="0" fontId="13" fillId="2" borderId="27" xfId="4" applyFont="1" applyFill="1" applyBorder="1" applyAlignment="1">
      <alignment vertical="center"/>
    </xf>
    <xf numFmtId="3" fontId="13" fillId="2" borderId="20" xfId="4" applyNumberFormat="1" applyFont="1" applyFill="1" applyBorder="1" applyAlignment="1">
      <alignment horizontal="right" vertical="center" wrapText="1"/>
    </xf>
    <xf numFmtId="3" fontId="13" fillId="2" borderId="27" xfId="4" applyNumberFormat="1" applyFont="1" applyFill="1" applyBorder="1" applyAlignment="1">
      <alignment horizontal="center" vertical="center" wrapText="1"/>
    </xf>
    <xf numFmtId="3" fontId="13" fillId="2" borderId="27" xfId="4" applyNumberFormat="1" applyFont="1" applyFill="1" applyBorder="1" applyAlignment="1">
      <alignment horizontal="right" vertical="center" wrapText="1"/>
    </xf>
    <xf numFmtId="3" fontId="13" fillId="2" borderId="28" xfId="4" applyNumberFormat="1" applyFont="1" applyFill="1" applyBorder="1" applyAlignment="1">
      <alignment horizontal="right" vertical="center" wrapText="1"/>
    </xf>
    <xf numFmtId="0" fontId="13" fillId="2" borderId="22" xfId="5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3" fontId="8" fillId="0" borderId="22" xfId="0" applyNumberFormat="1" applyFont="1" applyFill="1" applyBorder="1" applyAlignment="1">
      <alignment horizontal="center" vertical="center" wrapText="1"/>
    </xf>
    <xf numFmtId="0" fontId="12" fillId="2" borderId="29" xfId="4" applyFont="1" applyFill="1" applyBorder="1" applyAlignment="1">
      <alignment vertical="center"/>
    </xf>
    <xf numFmtId="0" fontId="12" fillId="2" borderId="30" xfId="4" applyFont="1" applyFill="1" applyBorder="1" applyAlignment="1">
      <alignment vertical="center"/>
    </xf>
    <xf numFmtId="0" fontId="12" fillId="2" borderId="31" xfId="4" applyFont="1" applyFill="1" applyBorder="1" applyAlignment="1">
      <alignment vertical="center"/>
    </xf>
    <xf numFmtId="0" fontId="12" fillId="2" borderId="32" xfId="4" applyFont="1" applyFill="1" applyBorder="1" applyAlignment="1">
      <alignment vertical="center"/>
    </xf>
    <xf numFmtId="3" fontId="12" fillId="2" borderId="33" xfId="5" applyNumberFormat="1" applyFont="1" applyFill="1" applyBorder="1" applyAlignment="1">
      <alignment horizontal="right" vertical="center" wrapText="1"/>
    </xf>
    <xf numFmtId="3" fontId="12" fillId="2" borderId="34" xfId="5" applyNumberFormat="1" applyFont="1" applyFill="1" applyBorder="1" applyAlignment="1">
      <alignment horizontal="center" vertical="center" wrapText="1"/>
    </xf>
    <xf numFmtId="3" fontId="12" fillId="2" borderId="34" xfId="5" applyNumberFormat="1" applyFont="1" applyFill="1" applyBorder="1" applyAlignment="1">
      <alignment horizontal="right" vertical="center" wrapText="1"/>
    </xf>
    <xf numFmtId="3" fontId="12" fillId="2" borderId="35" xfId="5" applyNumberFormat="1" applyFont="1" applyFill="1" applyBorder="1" applyAlignment="1">
      <alignment horizontal="right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0" fillId="0" borderId="36" xfId="0" applyFill="1" applyBorder="1" applyAlignment="1">
      <alignment wrapText="1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ill="1"/>
    <xf numFmtId="3" fontId="0" fillId="0" borderId="0" xfId="0" applyNumberFormat="1"/>
    <xf numFmtId="0" fontId="5" fillId="0" borderId="0" xfId="0" applyFont="1" applyFill="1" applyAlignment="1">
      <alignment horizontal="center"/>
    </xf>
    <xf numFmtId="0" fontId="24" fillId="0" borderId="0" xfId="0" applyFont="1" applyFill="1"/>
    <xf numFmtId="3" fontId="8" fillId="0" borderId="0" xfId="0" applyNumberFormat="1" applyFont="1" applyFill="1" applyAlignment="1">
      <alignment vertical="center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top" wrapText="1"/>
    </xf>
    <xf numFmtId="0" fontId="13" fillId="2" borderId="22" xfId="4" applyFont="1" applyFill="1" applyBorder="1" applyAlignment="1">
      <alignment vertical="center"/>
    </xf>
    <xf numFmtId="0" fontId="25" fillId="0" borderId="0" xfId="0" applyFont="1" applyFill="1" applyAlignment="1"/>
    <xf numFmtId="0" fontId="5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3" fontId="5" fillId="2" borderId="1" xfId="1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/>
    </xf>
    <xf numFmtId="3" fontId="8" fillId="2" borderId="1" xfId="1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8" fillId="8" borderId="7" xfId="0" applyFont="1" applyFill="1" applyBorder="1"/>
    <xf numFmtId="0" fontId="8" fillId="8" borderId="2" xfId="0" applyFont="1" applyFill="1" applyBorder="1"/>
    <xf numFmtId="3" fontId="8" fillId="8" borderId="2" xfId="0" applyNumberFormat="1" applyFont="1" applyFill="1" applyBorder="1"/>
    <xf numFmtId="3" fontId="8" fillId="8" borderId="8" xfId="0" applyNumberFormat="1" applyFont="1" applyFill="1" applyBorder="1"/>
    <xf numFmtId="3" fontId="8" fillId="8" borderId="9" xfId="0" applyNumberFormat="1" applyFont="1" applyFill="1" applyBorder="1"/>
    <xf numFmtId="0" fontId="8" fillId="8" borderId="10" xfId="0" applyFont="1" applyFill="1" applyBorder="1"/>
    <xf numFmtId="0" fontId="8" fillId="8" borderId="1" xfId="0" applyFont="1" applyFill="1" applyBorder="1"/>
    <xf numFmtId="3" fontId="8" fillId="8" borderId="1" xfId="0" applyNumberFormat="1" applyFont="1" applyFill="1" applyBorder="1"/>
    <xf numFmtId="3" fontId="8" fillId="8" borderId="11" xfId="0" applyNumberFormat="1" applyFont="1" applyFill="1" applyBorder="1"/>
    <xf numFmtId="3" fontId="8" fillId="8" borderId="12" xfId="0" applyNumberFormat="1" applyFont="1" applyFill="1" applyBorder="1"/>
    <xf numFmtId="0" fontId="8" fillId="9" borderId="7" xfId="0" applyFont="1" applyFill="1" applyBorder="1"/>
    <xf numFmtId="0" fontId="8" fillId="9" borderId="2" xfId="0" applyFont="1" applyFill="1" applyBorder="1"/>
    <xf numFmtId="3" fontId="8" fillId="9" borderId="2" xfId="0" applyNumberFormat="1" applyFont="1" applyFill="1" applyBorder="1"/>
    <xf numFmtId="3" fontId="8" fillId="9" borderId="8" xfId="0" applyNumberFormat="1" applyFont="1" applyFill="1" applyBorder="1"/>
    <xf numFmtId="3" fontId="8" fillId="9" borderId="9" xfId="0" applyNumberFormat="1" applyFont="1" applyFill="1" applyBorder="1"/>
    <xf numFmtId="0" fontId="8" fillId="10" borderId="7" xfId="0" applyFont="1" applyFill="1" applyBorder="1"/>
    <xf numFmtId="0" fontId="8" fillId="10" borderId="2" xfId="0" applyFont="1" applyFill="1" applyBorder="1"/>
    <xf numFmtId="3" fontId="8" fillId="10" borderId="2" xfId="0" applyNumberFormat="1" applyFont="1" applyFill="1" applyBorder="1"/>
    <xf numFmtId="3" fontId="8" fillId="10" borderId="8" xfId="0" applyNumberFormat="1" applyFont="1" applyFill="1" applyBorder="1"/>
    <xf numFmtId="3" fontId="8" fillId="10" borderId="9" xfId="0" applyNumberFormat="1" applyFont="1" applyFill="1" applyBorder="1"/>
    <xf numFmtId="0" fontId="8" fillId="11" borderId="7" xfId="0" applyFont="1" applyFill="1" applyBorder="1"/>
    <xf numFmtId="0" fontId="8" fillId="11" borderId="2" xfId="0" applyFont="1" applyFill="1" applyBorder="1"/>
    <xf numFmtId="3" fontId="8" fillId="11" borderId="2" xfId="0" applyNumberFormat="1" applyFont="1" applyFill="1" applyBorder="1"/>
    <xf numFmtId="3" fontId="8" fillId="11" borderId="8" xfId="0" applyNumberFormat="1" applyFont="1" applyFill="1" applyBorder="1"/>
    <xf numFmtId="3" fontId="8" fillId="11" borderId="9" xfId="0" applyNumberFormat="1" applyFont="1" applyFill="1" applyBorder="1"/>
    <xf numFmtId="0" fontId="8" fillId="11" borderId="10" xfId="0" applyFont="1" applyFill="1" applyBorder="1"/>
    <xf numFmtId="0" fontId="8" fillId="11" borderId="1" xfId="0" applyFont="1" applyFill="1" applyBorder="1"/>
    <xf numFmtId="3" fontId="8" fillId="11" borderId="1" xfId="0" applyNumberFormat="1" applyFont="1" applyFill="1" applyBorder="1"/>
    <xf numFmtId="3" fontId="8" fillId="11" borderId="11" xfId="0" applyNumberFormat="1" applyFont="1" applyFill="1" applyBorder="1"/>
    <xf numFmtId="3" fontId="8" fillId="11" borderId="12" xfId="0" applyNumberFormat="1" applyFont="1" applyFill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3" fillId="4" borderId="1" xfId="4" applyNumberFormat="1" applyFont="1" applyFill="1" applyBorder="1" applyAlignment="1">
      <alignment horizontal="center" vertical="center" wrapText="1"/>
    </xf>
    <xf numFmtId="164" fontId="3" fillId="4" borderId="1" xfId="4" applyNumberFormat="1" applyFont="1" applyFill="1" applyBorder="1" applyAlignment="1">
      <alignment horizontal="center" vertical="center" textRotation="90" wrapText="1"/>
    </xf>
    <xf numFmtId="164" fontId="3" fillId="4" borderId="1" xfId="4" applyNumberFormat="1" applyFont="1" applyFill="1" applyBorder="1" applyAlignment="1">
      <alignment horizontal="center" vertical="center" wrapText="1"/>
    </xf>
    <xf numFmtId="3" fontId="2" fillId="4" borderId="1" xfId="2" applyNumberFormat="1" applyFont="1" applyFill="1" applyBorder="1" applyAlignment="1">
      <alignment horizontal="center" vertical="center"/>
    </xf>
    <xf numFmtId="0" fontId="12" fillId="3" borderId="1" xfId="3" applyFont="1" applyFill="1" applyBorder="1" applyAlignment="1">
      <alignment horizontal="left" vertical="center"/>
    </xf>
    <xf numFmtId="0" fontId="3" fillId="4" borderId="1" xfId="4" applyFont="1" applyFill="1" applyBorder="1" applyAlignment="1">
      <alignment horizontal="center" vertical="center" textRotation="90" wrapText="1"/>
    </xf>
    <xf numFmtId="0" fontId="3" fillId="4" borderId="1" xfId="4" applyFont="1" applyFill="1" applyBorder="1" applyAlignment="1">
      <alignment horizontal="center" vertical="center" wrapText="1"/>
    </xf>
    <xf numFmtId="0" fontId="8" fillId="0" borderId="0" xfId="2" applyFont="1" applyFill="1" applyAlignment="1"/>
    <xf numFmtId="0" fontId="8" fillId="0" borderId="0" xfId="0" applyFont="1" applyAlignment="1"/>
    <xf numFmtId="0" fontId="3" fillId="4" borderId="14" xfId="4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3" fillId="4" borderId="22" xfId="4" applyNumberFormat="1" applyFont="1" applyFill="1" applyBorder="1" applyAlignment="1">
      <alignment horizontal="center" vertical="center" wrapText="1"/>
    </xf>
    <xf numFmtId="164" fontId="3" fillId="4" borderId="14" xfId="4" applyNumberFormat="1" applyFont="1" applyFill="1" applyBorder="1" applyAlignment="1">
      <alignment horizontal="center" vertical="center" textRotation="90" wrapText="1"/>
    </xf>
    <xf numFmtId="164" fontId="3" fillId="4" borderId="14" xfId="4" applyNumberFormat="1" applyFont="1" applyFill="1" applyBorder="1" applyAlignment="1">
      <alignment horizontal="center" vertical="center" wrapText="1"/>
    </xf>
    <xf numFmtId="3" fontId="3" fillId="4" borderId="14" xfId="4" applyNumberFormat="1" applyFont="1" applyFill="1" applyBorder="1" applyAlignment="1">
      <alignment horizontal="center" vertical="center" wrapText="1"/>
    </xf>
    <xf numFmtId="0" fontId="12" fillId="3" borderId="19" xfId="3" applyFont="1" applyFill="1" applyBorder="1" applyAlignment="1">
      <alignment horizontal="left" vertical="center"/>
    </xf>
    <xf numFmtId="0" fontId="12" fillId="3" borderId="20" xfId="3" applyFont="1" applyFill="1" applyBorder="1" applyAlignment="1">
      <alignment horizontal="left" vertical="center"/>
    </xf>
    <xf numFmtId="0" fontId="12" fillId="3" borderId="21" xfId="3" applyFont="1" applyFill="1" applyBorder="1" applyAlignment="1">
      <alignment horizontal="left" vertical="center"/>
    </xf>
    <xf numFmtId="0" fontId="3" fillId="4" borderId="10" xfId="4" applyFont="1" applyFill="1" applyBorder="1" applyAlignment="1">
      <alignment horizontal="center" vertical="center" textRotation="90" wrapText="1"/>
    </xf>
    <xf numFmtId="0" fontId="3" fillId="4" borderId="14" xfId="4" applyFont="1" applyFill="1" applyBorder="1" applyAlignment="1">
      <alignment horizontal="center" vertical="center" textRotation="90" wrapText="1"/>
    </xf>
    <xf numFmtId="3" fontId="3" fillId="4" borderId="17" xfId="4" applyNumberFormat="1" applyFont="1" applyFill="1" applyBorder="1" applyAlignment="1">
      <alignment horizontal="center" vertical="center" wrapText="1"/>
    </xf>
    <xf numFmtId="3" fontId="3" fillId="4" borderId="23" xfId="4" applyNumberFormat="1" applyFont="1" applyFill="1" applyBorder="1" applyAlignment="1">
      <alignment horizontal="center" vertical="center" wrapText="1"/>
    </xf>
  </cellXfs>
  <cellStyles count="13">
    <cellStyle name="Normální" xfId="0" builtinId="0"/>
    <cellStyle name="Normální 11 2 3" xfId="9"/>
    <cellStyle name="normální 2" xfId="6"/>
    <cellStyle name="Normální 2 2" xfId="12"/>
    <cellStyle name="Normální 3" xfId="8"/>
    <cellStyle name="Normální 3 2" xfId="11"/>
    <cellStyle name="normální 4" xfId="7"/>
    <cellStyle name="Normální 5" xfId="10"/>
    <cellStyle name="normální_Investice - opravy 2007 - 14-11-06-HOL (3)1" xfId="3"/>
    <cellStyle name="normální_investice 2005- doprava-upravený2" xfId="2"/>
    <cellStyle name="normální_Investice 2005-školství - úprava (probráno se SEK)" xfId="4"/>
    <cellStyle name="normální_kultura2-upravené priority-3" xfId="5"/>
    <cellStyle name="normální_Sociální - investice a opravy 2009 - sumarizace vč. prior - 10-12-2008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tabSelected="1" view="pageBreakPreview" zoomScaleNormal="100" zoomScaleSheetLayoutView="100" workbookViewId="0">
      <selection activeCell="C40" sqref="C39:C40"/>
    </sheetView>
  </sheetViews>
  <sheetFormatPr defaultRowHeight="12.75" x14ac:dyDescent="0.2"/>
  <cols>
    <col min="1" max="1" width="18.140625" customWidth="1"/>
    <col min="2" max="2" width="39.7109375" customWidth="1"/>
    <col min="3" max="4" width="20.7109375" customWidth="1"/>
    <col min="5" max="8" width="18.5703125" customWidth="1"/>
    <col min="9" max="9" width="1.5703125" customWidth="1"/>
  </cols>
  <sheetData>
    <row r="1" spans="1:9" ht="18" x14ac:dyDescent="0.25">
      <c r="A1" s="62" t="s">
        <v>56</v>
      </c>
    </row>
    <row r="2" spans="1:9" ht="18" x14ac:dyDescent="0.25">
      <c r="A2" s="62" t="s">
        <v>153</v>
      </c>
    </row>
    <row r="3" spans="1:9" ht="13.5" thickBot="1" x14ac:dyDescent="0.25">
      <c r="H3" s="63" t="s">
        <v>17</v>
      </c>
    </row>
    <row r="4" spans="1:9" ht="48" thickBot="1" x14ac:dyDescent="0.25">
      <c r="A4" s="158" t="s">
        <v>1</v>
      </c>
      <c r="B4" s="159" t="s">
        <v>57</v>
      </c>
      <c r="C4" s="160" t="s">
        <v>58</v>
      </c>
      <c r="D4" s="160" t="s">
        <v>59</v>
      </c>
      <c r="E4" s="160" t="s">
        <v>60</v>
      </c>
      <c r="F4" s="160" t="s">
        <v>61</v>
      </c>
      <c r="G4" s="161" t="s">
        <v>62</v>
      </c>
      <c r="H4" s="162" t="s">
        <v>63</v>
      </c>
    </row>
    <row r="5" spans="1:9" ht="15" hidden="1" x14ac:dyDescent="0.2">
      <c r="A5" s="72" t="s">
        <v>64</v>
      </c>
      <c r="B5" s="73" t="s">
        <v>82</v>
      </c>
      <c r="C5" s="74"/>
      <c r="D5" s="74"/>
      <c r="E5" s="74"/>
      <c r="F5" s="74"/>
      <c r="G5" s="82"/>
      <c r="H5" s="75">
        <f>SUM(C5:G5)</f>
        <v>0</v>
      </c>
    </row>
    <row r="6" spans="1:9" ht="15" hidden="1" x14ac:dyDescent="0.2">
      <c r="A6" s="72" t="s">
        <v>64</v>
      </c>
      <c r="B6" s="73" t="s">
        <v>81</v>
      </c>
      <c r="C6" s="74"/>
      <c r="D6" s="74"/>
      <c r="E6" s="74">
        <v>0</v>
      </c>
      <c r="F6" s="74"/>
      <c r="G6" s="76">
        <v>0</v>
      </c>
      <c r="H6" s="75">
        <v>0</v>
      </c>
    </row>
    <row r="7" spans="1:9" ht="15" x14ac:dyDescent="0.2">
      <c r="A7" s="178" t="s">
        <v>64</v>
      </c>
      <c r="B7" s="179" t="s">
        <v>80</v>
      </c>
      <c r="C7" s="180"/>
      <c r="D7" s="180"/>
      <c r="E7" s="180">
        <v>0</v>
      </c>
      <c r="F7" s="180"/>
      <c r="G7" s="181">
        <f>'Oblast školství - ORJ 17  '!Q14</f>
        <v>22845</v>
      </c>
      <c r="H7" s="182">
        <f t="shared" ref="H7:H22" si="0">SUM(C7:G7)</f>
        <v>22845</v>
      </c>
      <c r="I7" s="142"/>
    </row>
    <row r="8" spans="1:9" ht="15" hidden="1" x14ac:dyDescent="0.2">
      <c r="A8" s="77" t="s">
        <v>65</v>
      </c>
      <c r="B8" s="78" t="s">
        <v>83</v>
      </c>
      <c r="C8" s="79"/>
      <c r="D8" s="79"/>
      <c r="E8" s="79"/>
      <c r="F8" s="79"/>
      <c r="G8" s="80"/>
      <c r="H8" s="81">
        <f t="shared" si="0"/>
        <v>0</v>
      </c>
    </row>
    <row r="9" spans="1:9" ht="15" x14ac:dyDescent="0.2">
      <c r="A9" s="163" t="s">
        <v>65</v>
      </c>
      <c r="B9" s="164" t="s">
        <v>81</v>
      </c>
      <c r="C9" s="165"/>
      <c r="D9" s="165"/>
      <c r="E9" s="165">
        <f>'Oblast sociální - ORJ 17 ž'!R12</f>
        <v>0</v>
      </c>
      <c r="F9" s="165"/>
      <c r="G9" s="166">
        <f>'Oblast sociální - ORJ 17 ž'!S12</f>
        <v>1800</v>
      </c>
      <c r="H9" s="167">
        <f t="shared" si="0"/>
        <v>1800</v>
      </c>
    </row>
    <row r="10" spans="1:9" ht="15" x14ac:dyDescent="0.2">
      <c r="A10" s="168" t="s">
        <v>65</v>
      </c>
      <c r="B10" s="169" t="s">
        <v>80</v>
      </c>
      <c r="C10" s="170"/>
      <c r="D10" s="170"/>
      <c r="E10" s="170">
        <v>0</v>
      </c>
      <c r="F10" s="170"/>
      <c r="G10" s="171">
        <f>'Oblast sociální - ORJ 17'!Q10</f>
        <v>3241</v>
      </c>
      <c r="H10" s="172">
        <f t="shared" si="0"/>
        <v>3241</v>
      </c>
      <c r="I10" s="142"/>
    </row>
    <row r="11" spans="1:9" ht="15" x14ac:dyDescent="0.2">
      <c r="A11" s="173" t="s">
        <v>98</v>
      </c>
      <c r="B11" s="174" t="s">
        <v>149</v>
      </c>
      <c r="C11" s="175"/>
      <c r="D11" s="175"/>
      <c r="E11" s="175">
        <v>0</v>
      </c>
      <c r="F11" s="175"/>
      <c r="G11" s="176">
        <f>'Oblast dopravy - ORJ 17'!Q10</f>
        <v>500</v>
      </c>
      <c r="H11" s="177">
        <f>SUM(C11:G11)</f>
        <v>500</v>
      </c>
    </row>
    <row r="12" spans="1:9" ht="15" x14ac:dyDescent="0.2">
      <c r="A12" s="173" t="s">
        <v>98</v>
      </c>
      <c r="B12" s="174" t="s">
        <v>99</v>
      </c>
      <c r="C12" s="175"/>
      <c r="D12" s="175"/>
      <c r="E12" s="175">
        <f>'Oblast dopravy - ORJ 12 '!P18</f>
        <v>40000</v>
      </c>
      <c r="F12" s="175"/>
      <c r="G12" s="176">
        <f>'Oblast dopravy - ORJ 12 '!Q18</f>
        <v>160348</v>
      </c>
      <c r="H12" s="177">
        <f t="shared" si="0"/>
        <v>200348</v>
      </c>
      <c r="I12" s="152"/>
    </row>
    <row r="13" spans="1:9" ht="15" x14ac:dyDescent="0.2">
      <c r="A13" s="183" t="s">
        <v>66</v>
      </c>
      <c r="B13" s="184" t="s">
        <v>95</v>
      </c>
      <c r="C13" s="185"/>
      <c r="D13" s="185"/>
      <c r="E13" s="185">
        <f>'Oblast kultury - ORJ 13'!R10</f>
        <v>0</v>
      </c>
      <c r="F13" s="185"/>
      <c r="G13" s="186">
        <f>'Oblast kultury - ORJ 13'!S10</f>
        <v>600</v>
      </c>
      <c r="H13" s="187">
        <f t="shared" si="0"/>
        <v>600</v>
      </c>
    </row>
    <row r="14" spans="1:9" ht="15" x14ac:dyDescent="0.2">
      <c r="A14" s="188" t="s">
        <v>66</v>
      </c>
      <c r="B14" s="189" t="s">
        <v>81</v>
      </c>
      <c r="C14" s="190"/>
      <c r="D14" s="190"/>
      <c r="E14" s="190">
        <f>'Oblast kultury - ORJ 17 ž'!R10</f>
        <v>0</v>
      </c>
      <c r="F14" s="190"/>
      <c r="G14" s="191">
        <f>'Oblast kultury - ORJ 17 ž'!S10</f>
        <v>500</v>
      </c>
      <c r="H14" s="192">
        <f>SUM(C14:G14)</f>
        <v>500</v>
      </c>
    </row>
    <row r="15" spans="1:9" ht="15" x14ac:dyDescent="0.2">
      <c r="A15" s="188" t="s">
        <v>66</v>
      </c>
      <c r="B15" s="189" t="s">
        <v>80</v>
      </c>
      <c r="C15" s="190"/>
      <c r="D15" s="190"/>
      <c r="E15" s="190">
        <v>0</v>
      </c>
      <c r="F15" s="190"/>
      <c r="G15" s="191">
        <f>'Oblast kultury - ORJ 17'!Q12</f>
        <v>4000</v>
      </c>
      <c r="H15" s="192">
        <f t="shared" si="0"/>
        <v>4000</v>
      </c>
      <c r="I15" s="142"/>
    </row>
    <row r="16" spans="1:9" ht="15" hidden="1" x14ac:dyDescent="0.2">
      <c r="A16" s="85" t="s">
        <v>68</v>
      </c>
      <c r="B16" s="86" t="s">
        <v>96</v>
      </c>
      <c r="C16" s="87"/>
      <c r="D16" s="87"/>
      <c r="E16" s="87">
        <v>0</v>
      </c>
      <c r="F16" s="87"/>
      <c r="G16" s="88">
        <v>0</v>
      </c>
      <c r="H16" s="89">
        <v>0</v>
      </c>
    </row>
    <row r="17" spans="1:9" ht="15" hidden="1" x14ac:dyDescent="0.2">
      <c r="A17" s="85" t="s">
        <v>68</v>
      </c>
      <c r="B17" s="86" t="s">
        <v>81</v>
      </c>
      <c r="C17" s="87"/>
      <c r="D17" s="87"/>
      <c r="E17" s="87">
        <v>0</v>
      </c>
      <c r="F17" s="87"/>
      <c r="G17" s="88">
        <v>0</v>
      </c>
      <c r="H17" s="89">
        <f>SUM(C17:G17)</f>
        <v>0</v>
      </c>
    </row>
    <row r="18" spans="1:9" ht="15" hidden="1" x14ac:dyDescent="0.2">
      <c r="A18" s="85" t="s">
        <v>68</v>
      </c>
      <c r="B18" s="86" t="s">
        <v>80</v>
      </c>
      <c r="C18" s="87"/>
      <c r="D18" s="87"/>
      <c r="E18" s="87">
        <v>0</v>
      </c>
      <c r="F18" s="87"/>
      <c r="G18" s="88">
        <v>0</v>
      </c>
      <c r="H18" s="89">
        <f t="shared" si="0"/>
        <v>0</v>
      </c>
      <c r="I18" s="142"/>
    </row>
    <row r="19" spans="1:9" ht="15" x14ac:dyDescent="0.2">
      <c r="A19" s="64" t="s">
        <v>113</v>
      </c>
      <c r="B19" s="65" t="s">
        <v>112</v>
      </c>
      <c r="C19" s="66"/>
      <c r="D19" s="66"/>
      <c r="E19" s="66">
        <v>0</v>
      </c>
      <c r="F19" s="66"/>
      <c r="G19" s="67">
        <f>'Oblast IT - ORJ 06 '!Q12</f>
        <v>8542</v>
      </c>
      <c r="H19" s="68">
        <f t="shared" si="0"/>
        <v>8542</v>
      </c>
    </row>
    <row r="20" spans="1:9" ht="15" hidden="1" x14ac:dyDescent="0.2">
      <c r="A20" s="64" t="s">
        <v>114</v>
      </c>
      <c r="B20" s="65" t="s">
        <v>125</v>
      </c>
      <c r="C20" s="66"/>
      <c r="D20" s="66"/>
      <c r="E20" s="66">
        <v>0</v>
      </c>
      <c r="F20" s="66"/>
      <c r="G20" s="67">
        <v>0</v>
      </c>
      <c r="H20" s="68">
        <v>0</v>
      </c>
    </row>
    <row r="21" spans="1:9" ht="15" hidden="1" x14ac:dyDescent="0.2">
      <c r="A21" s="64" t="s">
        <v>115</v>
      </c>
      <c r="B21" s="65" t="s">
        <v>125</v>
      </c>
      <c r="C21" s="66"/>
      <c r="D21" s="66"/>
      <c r="E21" s="66">
        <v>0</v>
      </c>
      <c r="F21" s="66"/>
      <c r="G21" s="67">
        <v>0</v>
      </c>
      <c r="H21" s="68">
        <f t="shared" si="0"/>
        <v>0</v>
      </c>
    </row>
    <row r="22" spans="1:9" ht="15.75" thickBot="1" x14ac:dyDescent="0.25">
      <c r="A22" s="64" t="s">
        <v>124</v>
      </c>
      <c r="B22" s="65" t="s">
        <v>126</v>
      </c>
      <c r="C22" s="66"/>
      <c r="D22" s="66"/>
      <c r="E22" s="66">
        <v>0</v>
      </c>
      <c r="F22" s="66"/>
      <c r="G22" s="67">
        <f>'Oblast KÚOK - ORJ 03 '!Q11</f>
        <v>1300</v>
      </c>
      <c r="H22" s="68">
        <f t="shared" si="0"/>
        <v>1300</v>
      </c>
    </row>
    <row r="23" spans="1:9" ht="16.5" thickBot="1" x14ac:dyDescent="0.3">
      <c r="A23" s="193" t="s">
        <v>67</v>
      </c>
      <c r="B23" s="194"/>
      <c r="C23" s="69">
        <f t="shared" ref="C23:H23" si="1">SUM(C5:C22)</f>
        <v>0</v>
      </c>
      <c r="D23" s="69">
        <f t="shared" si="1"/>
        <v>0</v>
      </c>
      <c r="E23" s="69">
        <f t="shared" si="1"/>
        <v>40000</v>
      </c>
      <c r="F23" s="69">
        <f t="shared" si="1"/>
        <v>0</v>
      </c>
      <c r="G23" s="70">
        <f t="shared" si="1"/>
        <v>203676</v>
      </c>
      <c r="H23" s="71">
        <f t="shared" si="1"/>
        <v>243676</v>
      </c>
    </row>
  </sheetData>
  <mergeCells count="1">
    <mergeCell ref="A23:B23"/>
  </mergeCells>
  <pageMargins left="0.70866141732283472" right="0.70866141732283472" top="0.78740157480314965" bottom="0.78740157480314965" header="0.31496062992125984" footer="0.31496062992125984"/>
  <pageSetup paperSize="9" scale="77" firstPageNumber="121" orientation="landscape" useFirstPageNumber="1" r:id="rId1"/>
  <headerFooter>
    <oddFooter xml:space="preserve">&amp;LZastupitelstvo  Olomouckého kraje 13-12-2021
13. - Rozpočet Olomouckého kraje na rok 2022 - návrh rozpočtu
Příloha č. 5d) Nové investice&amp;RStrana &amp;P (Celkem 176)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view="pageBreakPreview" zoomScale="80" zoomScaleNormal="66" zoomScaleSheetLayoutView="80" workbookViewId="0">
      <pane ySplit="7" topLeftCell="A8" activePane="bottomLeft" state="frozenSplit"/>
      <selection activeCell="AW16" sqref="AW16"/>
      <selection pane="bottomLeft" activeCell="R12" sqref="R12"/>
    </sheetView>
  </sheetViews>
  <sheetFormatPr defaultColWidth="9.140625" defaultRowHeight="12.75" outlineLevelCol="1" x14ac:dyDescent="0.2"/>
  <cols>
    <col min="1" max="1" width="5.42578125" style="9" customWidth="1"/>
    <col min="2" max="2" width="6" style="9" customWidth="1"/>
    <col min="3" max="4" width="6.42578125" style="9" hidden="1" customWidth="1" outlineLevel="1"/>
    <col min="5" max="5" width="7.28515625" style="9" customWidth="1" collapsed="1"/>
    <col min="6" max="6" width="3.7109375" style="9" hidden="1" customWidth="1" outlineLevel="1"/>
    <col min="7" max="7" width="14.28515625" style="9" hidden="1" customWidth="1" outlineLevel="1"/>
    <col min="8" max="8" width="55.7109375" style="9" customWidth="1" collapsed="1"/>
    <col min="9" max="9" width="70.7109375" style="9" customWidth="1"/>
    <col min="10" max="10" width="7.140625" style="9" customWidth="1"/>
    <col min="11" max="11" width="14.7109375" style="4" customWidth="1"/>
    <col min="12" max="12" width="14.28515625" style="5" customWidth="1"/>
    <col min="13" max="13" width="13.7109375" style="51" customWidth="1"/>
    <col min="14" max="14" width="15.140625" style="5" customWidth="1"/>
    <col min="15" max="15" width="14.85546875" style="5" customWidth="1"/>
    <col min="16" max="16" width="13.140625" style="5" customWidth="1"/>
    <col min="17" max="17" width="14.85546875" style="5" customWidth="1"/>
    <col min="18" max="18" width="14.42578125" style="5" customWidth="1"/>
    <col min="19" max="19" width="43.5703125" style="14" hidden="1" customWidth="1"/>
    <col min="20" max="20" width="0" style="9" hidden="1" customWidth="1"/>
    <col min="21" max="16384" width="9.140625" style="9"/>
  </cols>
  <sheetData>
    <row r="1" spans="1:20" ht="20.25" x14ac:dyDescent="0.3">
      <c r="A1" s="96" t="s">
        <v>104</v>
      </c>
      <c r="B1" s="1"/>
      <c r="C1" s="1"/>
      <c r="D1" s="1"/>
      <c r="E1" s="1"/>
      <c r="F1" s="1"/>
      <c r="G1" s="1"/>
      <c r="H1" s="2"/>
      <c r="I1" s="3"/>
      <c r="J1" s="1"/>
      <c r="M1" s="48"/>
      <c r="N1" s="6"/>
      <c r="P1" s="6"/>
      <c r="Q1" s="6"/>
      <c r="R1" s="53"/>
      <c r="S1" s="7"/>
      <c r="T1" s="8"/>
    </row>
    <row r="2" spans="1:20" ht="15.75" x14ac:dyDescent="0.25">
      <c r="A2" s="97" t="s">
        <v>105</v>
      </c>
      <c r="B2" s="97"/>
      <c r="C2" s="97"/>
      <c r="D2" s="102"/>
      <c r="E2" s="97"/>
      <c r="F2" s="97"/>
      <c r="G2" s="97"/>
      <c r="H2" s="97" t="s">
        <v>106</v>
      </c>
      <c r="I2" s="98" t="s">
        <v>107</v>
      </c>
      <c r="J2" s="31"/>
      <c r="M2" s="49"/>
      <c r="N2" s="12"/>
      <c r="P2" s="12"/>
      <c r="Q2" s="12"/>
      <c r="R2" s="12"/>
      <c r="S2" s="13"/>
      <c r="T2" s="8"/>
    </row>
    <row r="3" spans="1:20" ht="17.25" customHeight="1" x14ac:dyDescent="0.2">
      <c r="A3" s="97"/>
      <c r="B3" s="97"/>
      <c r="C3" s="97"/>
      <c r="D3" s="102"/>
      <c r="E3" s="97"/>
      <c r="F3" s="97"/>
      <c r="G3" s="97"/>
      <c r="H3" s="97" t="s">
        <v>16</v>
      </c>
      <c r="I3" s="11"/>
      <c r="J3" s="10"/>
      <c r="M3" s="49"/>
      <c r="N3" s="12"/>
      <c r="P3" s="12"/>
      <c r="Q3" s="12"/>
      <c r="S3" s="13"/>
      <c r="T3" s="8"/>
    </row>
    <row r="4" spans="1:20" ht="17.25" customHeight="1" x14ac:dyDescent="0.2">
      <c r="A4" s="10"/>
      <c r="B4" s="10"/>
      <c r="C4" s="10"/>
      <c r="D4" s="10"/>
      <c r="E4" s="10"/>
      <c r="F4" s="10"/>
      <c r="G4" s="10"/>
      <c r="H4" s="109"/>
      <c r="I4" s="11"/>
      <c r="J4" s="10"/>
      <c r="M4" s="49"/>
      <c r="N4" s="12"/>
      <c r="P4" s="12"/>
      <c r="Q4" s="12"/>
      <c r="R4" s="39" t="s">
        <v>17</v>
      </c>
      <c r="S4" s="13"/>
      <c r="T4" s="8"/>
    </row>
    <row r="5" spans="1:20" ht="25.5" customHeight="1" x14ac:dyDescent="0.2">
      <c r="A5" s="199" t="s">
        <v>108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41"/>
    </row>
    <row r="6" spans="1:20" ht="25.5" customHeight="1" x14ac:dyDescent="0.2">
      <c r="A6" s="200" t="s">
        <v>0</v>
      </c>
      <c r="B6" s="200" t="s">
        <v>1</v>
      </c>
      <c r="C6" s="201" t="s">
        <v>3</v>
      </c>
      <c r="D6" s="201" t="s">
        <v>4</v>
      </c>
      <c r="E6" s="201" t="s">
        <v>18</v>
      </c>
      <c r="F6" s="201" t="s">
        <v>5</v>
      </c>
      <c r="G6" s="201" t="s">
        <v>2</v>
      </c>
      <c r="H6" s="201" t="s">
        <v>6</v>
      </c>
      <c r="I6" s="197" t="s">
        <v>7</v>
      </c>
      <c r="J6" s="196" t="s">
        <v>8</v>
      </c>
      <c r="K6" s="197" t="s">
        <v>9</v>
      </c>
      <c r="L6" s="197" t="s">
        <v>14</v>
      </c>
      <c r="M6" s="197" t="s">
        <v>10</v>
      </c>
      <c r="N6" s="195" t="s">
        <v>28</v>
      </c>
      <c r="O6" s="198" t="s">
        <v>22</v>
      </c>
      <c r="P6" s="198"/>
      <c r="Q6" s="198"/>
      <c r="R6" s="195" t="s">
        <v>23</v>
      </c>
      <c r="S6" s="195" t="s">
        <v>11</v>
      </c>
    </row>
    <row r="7" spans="1:20" ht="58.7" customHeight="1" x14ac:dyDescent="0.2">
      <c r="A7" s="200"/>
      <c r="B7" s="200"/>
      <c r="C7" s="201"/>
      <c r="D7" s="201"/>
      <c r="E7" s="201"/>
      <c r="F7" s="201"/>
      <c r="G7" s="201"/>
      <c r="H7" s="201"/>
      <c r="I7" s="197"/>
      <c r="J7" s="196"/>
      <c r="K7" s="197"/>
      <c r="L7" s="197"/>
      <c r="M7" s="197"/>
      <c r="N7" s="195"/>
      <c r="O7" s="40" t="s">
        <v>15</v>
      </c>
      <c r="P7" s="40" t="s">
        <v>20</v>
      </c>
      <c r="Q7" s="40" t="s">
        <v>12</v>
      </c>
      <c r="R7" s="195"/>
      <c r="S7" s="195"/>
    </row>
    <row r="8" spans="1:20" s="34" customFormat="1" ht="25.5" customHeight="1" x14ac:dyDescent="0.3">
      <c r="A8" s="54" t="s">
        <v>13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32">
        <f>SUM(L9:L11)</f>
        <v>8542</v>
      </c>
      <c r="M8" s="45"/>
      <c r="N8" s="32">
        <f t="shared" ref="N8:R8" si="0">SUM(N9:N11)</f>
        <v>0</v>
      </c>
      <c r="O8" s="32">
        <f t="shared" si="0"/>
        <v>8542</v>
      </c>
      <c r="P8" s="32">
        <f t="shared" si="0"/>
        <v>0</v>
      </c>
      <c r="Q8" s="32">
        <f t="shared" si="0"/>
        <v>8542</v>
      </c>
      <c r="R8" s="32">
        <f t="shared" si="0"/>
        <v>0</v>
      </c>
      <c r="S8" s="33"/>
    </row>
    <row r="9" spans="1:20" s="111" customFormat="1" ht="74.25" customHeight="1" x14ac:dyDescent="0.2">
      <c r="A9" s="105">
        <v>1</v>
      </c>
      <c r="B9" s="105" t="s">
        <v>42</v>
      </c>
      <c r="C9" s="105">
        <v>6172</v>
      </c>
      <c r="D9" s="105">
        <v>6111</v>
      </c>
      <c r="E9" s="105">
        <v>61</v>
      </c>
      <c r="F9" s="105">
        <v>16</v>
      </c>
      <c r="G9" s="107">
        <v>6001300000</v>
      </c>
      <c r="H9" s="110" t="s">
        <v>161</v>
      </c>
      <c r="I9" s="100" t="s">
        <v>164</v>
      </c>
      <c r="J9" s="105"/>
      <c r="K9" s="105"/>
      <c r="L9" s="43">
        <f>O9</f>
        <v>3000</v>
      </c>
      <c r="M9" s="106">
        <v>2022</v>
      </c>
      <c r="N9" s="44">
        <v>0</v>
      </c>
      <c r="O9" s="42">
        <f>SUM(P9:Q9)</f>
        <v>3000</v>
      </c>
      <c r="P9" s="47">
        <v>0</v>
      </c>
      <c r="Q9" s="153">
        <v>3000</v>
      </c>
      <c r="R9" s="47">
        <v>0</v>
      </c>
      <c r="S9" s="27"/>
    </row>
    <row r="10" spans="1:20" s="111" customFormat="1" ht="46.5" customHeight="1" x14ac:dyDescent="0.2">
      <c r="A10" s="105">
        <v>2</v>
      </c>
      <c r="B10" s="105" t="s">
        <v>42</v>
      </c>
      <c r="C10" s="105">
        <v>6172</v>
      </c>
      <c r="D10" s="105">
        <v>6111</v>
      </c>
      <c r="E10" s="105">
        <v>61</v>
      </c>
      <c r="F10" s="105">
        <v>16</v>
      </c>
      <c r="G10" s="107">
        <v>6001300000</v>
      </c>
      <c r="H10" s="110" t="s">
        <v>162</v>
      </c>
      <c r="I10" s="100" t="s">
        <v>165</v>
      </c>
      <c r="J10" s="105"/>
      <c r="K10" s="105"/>
      <c r="L10" s="43">
        <f t="shared" ref="L10:L11" si="1">O10</f>
        <v>5000</v>
      </c>
      <c r="M10" s="106">
        <v>2022</v>
      </c>
      <c r="N10" s="44">
        <v>0</v>
      </c>
      <c r="O10" s="42">
        <f t="shared" ref="O10:O11" si="2">SUM(P10:Q10)</f>
        <v>5000</v>
      </c>
      <c r="P10" s="47">
        <v>0</v>
      </c>
      <c r="Q10" s="153">
        <v>5000</v>
      </c>
      <c r="R10" s="47">
        <v>0</v>
      </c>
      <c r="S10" s="27"/>
    </row>
    <row r="11" spans="1:20" s="111" customFormat="1" ht="52.5" customHeight="1" x14ac:dyDescent="0.2">
      <c r="A11" s="105">
        <v>3</v>
      </c>
      <c r="B11" s="105" t="s">
        <v>42</v>
      </c>
      <c r="C11" s="105">
        <v>6172</v>
      </c>
      <c r="D11" s="105">
        <v>6111</v>
      </c>
      <c r="E11" s="105">
        <v>61</v>
      </c>
      <c r="F11" s="105">
        <v>16</v>
      </c>
      <c r="G11" s="107">
        <v>6001300000</v>
      </c>
      <c r="H11" s="146" t="s">
        <v>163</v>
      </c>
      <c r="I11" s="100" t="s">
        <v>166</v>
      </c>
      <c r="J11" s="105"/>
      <c r="K11" s="105"/>
      <c r="L11" s="43">
        <f t="shared" si="1"/>
        <v>542</v>
      </c>
      <c r="M11" s="106">
        <v>2022</v>
      </c>
      <c r="N11" s="44">
        <v>0</v>
      </c>
      <c r="O11" s="42">
        <f t="shared" si="2"/>
        <v>542</v>
      </c>
      <c r="P11" s="47">
        <v>0</v>
      </c>
      <c r="Q11" s="153">
        <v>542</v>
      </c>
      <c r="R11" s="47">
        <v>0</v>
      </c>
      <c r="S11" s="27"/>
    </row>
    <row r="12" spans="1:20" ht="35.25" customHeight="1" x14ac:dyDescent="0.2">
      <c r="A12" s="55" t="s">
        <v>111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30">
        <f>+L8</f>
        <v>8542</v>
      </c>
      <c r="M12" s="46"/>
      <c r="N12" s="30">
        <f>+N8</f>
        <v>0</v>
      </c>
      <c r="O12" s="30">
        <f>+O8</f>
        <v>8542</v>
      </c>
      <c r="P12" s="30">
        <f>+P8</f>
        <v>0</v>
      </c>
      <c r="Q12" s="30">
        <f>+Q8</f>
        <v>8542</v>
      </c>
      <c r="R12" s="30">
        <f>+R8</f>
        <v>0</v>
      </c>
      <c r="S12" s="26"/>
    </row>
    <row r="13" spans="1:20" s="5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9"/>
      <c r="K13" s="24"/>
      <c r="L13" s="25"/>
      <c r="M13" s="51"/>
      <c r="S13" s="14"/>
      <c r="T13" s="9"/>
    </row>
    <row r="14" spans="1:20" s="5" customFormat="1" x14ac:dyDescent="0.2">
      <c r="A14" s="4"/>
      <c r="B14" s="4"/>
      <c r="C14" s="4"/>
      <c r="D14" s="4"/>
      <c r="E14" s="4"/>
      <c r="F14" s="4"/>
      <c r="G14" s="4"/>
      <c r="H14" s="4"/>
      <c r="I14" s="4"/>
      <c r="J14" s="9"/>
      <c r="K14" s="24"/>
      <c r="L14" s="25"/>
      <c r="M14" s="51"/>
      <c r="S14" s="14"/>
      <c r="T14" s="9"/>
    </row>
    <row r="15" spans="1:20" s="5" customFormat="1" x14ac:dyDescent="0.2">
      <c r="A15" s="4"/>
      <c r="B15" s="4"/>
      <c r="C15" s="4"/>
      <c r="D15" s="4"/>
      <c r="E15" s="4"/>
      <c r="F15" s="4"/>
      <c r="G15" s="4"/>
      <c r="H15" s="4"/>
      <c r="I15" s="4"/>
      <c r="J15" s="9"/>
      <c r="K15" s="24"/>
      <c r="L15" s="25"/>
      <c r="M15" s="51"/>
      <c r="S15" s="14"/>
      <c r="T15" s="9"/>
    </row>
    <row r="16" spans="1:20" s="5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9"/>
      <c r="K16" s="24"/>
      <c r="L16" s="25"/>
      <c r="M16" s="51"/>
      <c r="S16" s="14"/>
      <c r="T16" s="9"/>
    </row>
    <row r="17" spans="1:20" s="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9"/>
      <c r="K17" s="24"/>
      <c r="L17" s="25"/>
      <c r="M17" s="51"/>
      <c r="S17" s="14"/>
      <c r="T17" s="9"/>
    </row>
    <row r="18" spans="1:20" s="5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9"/>
      <c r="K18" s="24"/>
      <c r="L18" s="25"/>
      <c r="M18" s="51"/>
      <c r="S18" s="14"/>
      <c r="T18" s="9"/>
    </row>
    <row r="19" spans="1:20" s="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9"/>
      <c r="K19" s="24"/>
      <c r="L19" s="25"/>
      <c r="M19" s="51"/>
      <c r="S19" s="14"/>
      <c r="T19" s="9"/>
    </row>
    <row r="20" spans="1:20" s="5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9"/>
      <c r="K20" s="24"/>
      <c r="L20" s="25"/>
      <c r="M20" s="51"/>
      <c r="S20" s="14"/>
      <c r="T20" s="9"/>
    </row>
    <row r="21" spans="1:20" s="5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9"/>
      <c r="K21" s="24"/>
      <c r="L21" s="25"/>
      <c r="M21" s="51"/>
      <c r="S21" s="14"/>
      <c r="T21" s="9"/>
    </row>
    <row r="22" spans="1:20" s="5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9"/>
      <c r="K22" s="24"/>
      <c r="L22" s="25"/>
      <c r="M22" s="51"/>
      <c r="S22" s="14"/>
      <c r="T22" s="9"/>
    </row>
    <row r="23" spans="1:20" s="5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9"/>
      <c r="K23" s="24"/>
      <c r="L23" s="25"/>
      <c r="M23" s="51"/>
      <c r="S23" s="14"/>
      <c r="T23" s="9"/>
    </row>
    <row r="24" spans="1:20" s="5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9"/>
      <c r="K24" s="24"/>
      <c r="L24" s="25"/>
      <c r="M24" s="51"/>
      <c r="S24" s="14"/>
      <c r="T24" s="9"/>
    </row>
    <row r="25" spans="1:20" s="5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9"/>
      <c r="K25" s="24"/>
      <c r="L25" s="25"/>
      <c r="M25" s="51"/>
      <c r="S25" s="14"/>
      <c r="T25" s="9"/>
    </row>
    <row r="26" spans="1:20" s="5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9"/>
      <c r="K26" s="24"/>
      <c r="L26" s="25"/>
      <c r="M26" s="51"/>
      <c r="S26" s="14"/>
      <c r="T26" s="9"/>
    </row>
    <row r="27" spans="1:20" s="5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9"/>
      <c r="K27" s="24"/>
      <c r="L27" s="25"/>
      <c r="M27" s="51"/>
      <c r="S27" s="14"/>
      <c r="T27" s="9"/>
    </row>
    <row r="28" spans="1:20" s="5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9"/>
      <c r="K28" s="24"/>
      <c r="L28" s="25"/>
      <c r="M28" s="51"/>
      <c r="S28" s="14"/>
      <c r="T28" s="9"/>
    </row>
    <row r="29" spans="1:20" s="5" customForma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4"/>
      <c r="L29" s="25"/>
      <c r="M29" s="51"/>
      <c r="S29" s="14"/>
      <c r="T29" s="9"/>
    </row>
    <row r="30" spans="1:20" s="5" customForma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4"/>
      <c r="L30" s="25"/>
      <c r="M30" s="51"/>
      <c r="S30" s="14"/>
      <c r="T30" s="9"/>
    </row>
  </sheetData>
  <mergeCells count="18">
    <mergeCell ref="S6:S7"/>
    <mergeCell ref="J6:J7"/>
    <mergeCell ref="K6:K7"/>
    <mergeCell ref="L6:L7"/>
    <mergeCell ref="M6:M7"/>
    <mergeCell ref="N6:N7"/>
    <mergeCell ref="O6:Q6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45" firstPageNumber="130" fitToHeight="2" orientation="landscape" useFirstPageNumber="1" r:id="rId1"/>
  <headerFooter alignWithMargins="0">
    <oddFooter xml:space="preserve">&amp;L&amp;"Arial,Kurzíva"Zastupitelstvo  Olomouckého kraje 13-12-2021
13. - Rozpočet Olomouckého kraje na rok 2022 - návrh rozpočtu
Příloha č. 5d) Nové investice&amp;R&amp;"Arial,Kurzíva"&amp;11Strana &amp;P (Celkem 176)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3"/>
  <sheetViews>
    <sheetView showGridLines="0" view="pageBreakPreview" zoomScale="80" zoomScaleNormal="66" zoomScaleSheetLayoutView="80" workbookViewId="0">
      <pane ySplit="7" topLeftCell="A8" activePane="bottomLeft" state="frozenSplit"/>
      <selection activeCell="AW16" sqref="AW16"/>
      <selection pane="bottomLeft" activeCell="P25" sqref="P25"/>
    </sheetView>
  </sheetViews>
  <sheetFormatPr defaultColWidth="9.140625" defaultRowHeight="12.75" outlineLevelCol="1" x14ac:dyDescent="0.2"/>
  <cols>
    <col min="1" max="1" width="5.42578125" style="9" customWidth="1"/>
    <col min="2" max="2" width="6" style="9" customWidth="1"/>
    <col min="3" max="4" width="6.42578125" style="9" hidden="1" customWidth="1" outlineLevel="1"/>
    <col min="5" max="5" width="6.42578125" style="9" customWidth="1" collapsed="1"/>
    <col min="6" max="6" width="3.7109375" style="9" hidden="1" customWidth="1" outlineLevel="1"/>
    <col min="7" max="7" width="15.5703125" style="9" hidden="1" customWidth="1" outlineLevel="1"/>
    <col min="8" max="8" width="51.5703125" style="9" customWidth="1" collapsed="1"/>
    <col min="9" max="9" width="53.85546875" style="9" customWidth="1"/>
    <col min="10" max="10" width="7.140625" style="9" customWidth="1"/>
    <col min="11" max="11" width="14.7109375" style="4" customWidth="1"/>
    <col min="12" max="12" width="14.28515625" style="5" customWidth="1"/>
    <col min="13" max="13" width="13.7109375" style="51" customWidth="1"/>
    <col min="14" max="14" width="15.140625" style="5" customWidth="1"/>
    <col min="15" max="15" width="14.85546875" style="5" customWidth="1"/>
    <col min="16" max="16" width="13.140625" style="5" customWidth="1"/>
    <col min="17" max="17" width="14.85546875" style="5" customWidth="1"/>
    <col min="18" max="18" width="14.42578125" style="5" customWidth="1"/>
    <col min="19" max="19" width="43.5703125" style="14" hidden="1" customWidth="1"/>
    <col min="20" max="20" width="0" style="9" hidden="1" customWidth="1"/>
    <col min="21" max="16384" width="9.140625" style="9"/>
  </cols>
  <sheetData>
    <row r="1" spans="1:20" ht="20.25" x14ac:dyDescent="0.3">
      <c r="A1" s="96" t="s">
        <v>122</v>
      </c>
      <c r="B1" s="1"/>
      <c r="C1" s="1"/>
      <c r="D1" s="1"/>
      <c r="E1" s="1"/>
      <c r="F1" s="1"/>
      <c r="G1" s="1"/>
      <c r="H1" s="2"/>
      <c r="I1" s="3"/>
      <c r="J1" s="1"/>
      <c r="M1" s="48"/>
      <c r="N1" s="6"/>
      <c r="P1" s="6"/>
      <c r="Q1" s="6"/>
      <c r="R1" s="53"/>
      <c r="S1" s="7"/>
      <c r="T1" s="8"/>
    </row>
    <row r="2" spans="1:20" ht="15.75" x14ac:dyDescent="0.25">
      <c r="A2" s="97" t="s">
        <v>19</v>
      </c>
      <c r="B2" s="97"/>
      <c r="C2" s="97"/>
      <c r="D2" s="102"/>
      <c r="E2" s="97"/>
      <c r="F2" s="97"/>
      <c r="G2" s="97"/>
      <c r="H2" s="97" t="s">
        <v>123</v>
      </c>
      <c r="I2" s="98" t="s">
        <v>116</v>
      </c>
      <c r="J2" s="31"/>
      <c r="M2" s="49"/>
      <c r="N2" s="12"/>
      <c r="P2" s="12"/>
      <c r="Q2" s="12"/>
      <c r="R2" s="12"/>
      <c r="S2" s="13"/>
      <c r="T2" s="8"/>
    </row>
    <row r="3" spans="1:20" ht="17.25" customHeight="1" x14ac:dyDescent="0.2">
      <c r="A3" s="97"/>
      <c r="B3" s="97"/>
      <c r="C3" s="97"/>
      <c r="D3" s="102"/>
      <c r="E3" s="97"/>
      <c r="F3" s="97"/>
      <c r="G3" s="97"/>
      <c r="H3" s="97" t="s">
        <v>16</v>
      </c>
      <c r="I3" s="99"/>
      <c r="J3" s="10"/>
      <c r="M3" s="49"/>
      <c r="N3" s="12"/>
      <c r="P3" s="12"/>
      <c r="Q3" s="12"/>
      <c r="S3" s="13"/>
      <c r="T3" s="8"/>
    </row>
    <row r="4" spans="1:20" ht="17.25" customHeight="1" thickBot="1" x14ac:dyDescent="0.25">
      <c r="A4" s="10"/>
      <c r="B4" s="10"/>
      <c r="C4" s="10"/>
      <c r="D4" s="10"/>
      <c r="E4" s="10"/>
      <c r="F4" s="10"/>
      <c r="G4" s="10"/>
      <c r="H4" s="10"/>
      <c r="I4" s="11"/>
      <c r="J4" s="10"/>
      <c r="M4" s="49"/>
      <c r="N4" s="12"/>
      <c r="P4" s="12"/>
      <c r="Q4" s="12"/>
      <c r="R4" s="39" t="s">
        <v>17</v>
      </c>
      <c r="S4" s="13"/>
      <c r="T4" s="8"/>
    </row>
    <row r="5" spans="1:20" ht="25.5" customHeight="1" x14ac:dyDescent="0.2">
      <c r="A5" s="210" t="s">
        <v>117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2"/>
      <c r="S5" s="114"/>
    </row>
    <row r="6" spans="1:20" ht="25.5" customHeight="1" x14ac:dyDescent="0.2">
      <c r="A6" s="213" t="s">
        <v>0</v>
      </c>
      <c r="B6" s="200" t="s">
        <v>1</v>
      </c>
      <c r="C6" s="201" t="s">
        <v>3</v>
      </c>
      <c r="D6" s="201" t="s">
        <v>4</v>
      </c>
      <c r="E6" s="201" t="s">
        <v>18</v>
      </c>
      <c r="F6" s="201" t="s">
        <v>5</v>
      </c>
      <c r="G6" s="201" t="s">
        <v>2</v>
      </c>
      <c r="H6" s="201" t="s">
        <v>6</v>
      </c>
      <c r="I6" s="197" t="s">
        <v>7</v>
      </c>
      <c r="J6" s="196" t="s">
        <v>8</v>
      </c>
      <c r="K6" s="197" t="s">
        <v>9</v>
      </c>
      <c r="L6" s="197" t="s">
        <v>14</v>
      </c>
      <c r="M6" s="197" t="s">
        <v>10</v>
      </c>
      <c r="N6" s="195" t="s">
        <v>28</v>
      </c>
      <c r="O6" s="198" t="s">
        <v>22</v>
      </c>
      <c r="P6" s="198"/>
      <c r="Q6" s="198"/>
      <c r="R6" s="215" t="s">
        <v>23</v>
      </c>
      <c r="S6" s="206" t="s">
        <v>11</v>
      </c>
    </row>
    <row r="7" spans="1:20" ht="58.7" customHeight="1" thickBot="1" x14ac:dyDescent="0.25">
      <c r="A7" s="213"/>
      <c r="B7" s="214"/>
      <c r="C7" s="204"/>
      <c r="D7" s="204"/>
      <c r="E7" s="204"/>
      <c r="F7" s="204"/>
      <c r="G7" s="204"/>
      <c r="H7" s="204"/>
      <c r="I7" s="208"/>
      <c r="J7" s="207"/>
      <c r="K7" s="208"/>
      <c r="L7" s="208"/>
      <c r="M7" s="208"/>
      <c r="N7" s="209"/>
      <c r="O7" s="115" t="s">
        <v>15</v>
      </c>
      <c r="P7" s="115" t="s">
        <v>20</v>
      </c>
      <c r="Q7" s="115" t="s">
        <v>12</v>
      </c>
      <c r="R7" s="216"/>
      <c r="S7" s="206"/>
    </row>
    <row r="8" spans="1:20" s="34" customFormat="1" ht="25.5" customHeight="1" x14ac:dyDescent="0.3">
      <c r="A8" s="116" t="s">
        <v>13</v>
      </c>
      <c r="B8" s="117"/>
      <c r="C8" s="118"/>
      <c r="D8" s="119"/>
      <c r="E8" s="120"/>
      <c r="F8" s="119"/>
      <c r="G8" s="119"/>
      <c r="H8" s="119"/>
      <c r="I8" s="119"/>
      <c r="J8" s="119"/>
      <c r="K8" s="120"/>
      <c r="L8" s="121">
        <f>SUM(L9:L10)</f>
        <v>61000</v>
      </c>
      <c r="M8" s="122"/>
      <c r="N8" s="121">
        <f>SUM(N9:N10)</f>
        <v>0</v>
      </c>
      <c r="O8" s="123">
        <f>SUM(O9:O10)</f>
        <v>1300</v>
      </c>
      <c r="P8" s="121">
        <f>SUM(P9:P10)</f>
        <v>0</v>
      </c>
      <c r="Q8" s="121">
        <f>SUM(Q9:Q10)</f>
        <v>1300</v>
      </c>
      <c r="R8" s="124">
        <f>SUM(R9:R10)</f>
        <v>59700</v>
      </c>
      <c r="S8" s="125"/>
    </row>
    <row r="9" spans="1:20" s="38" customFormat="1" ht="33" customHeight="1" x14ac:dyDescent="0.2">
      <c r="A9" s="126">
        <v>1</v>
      </c>
      <c r="B9" s="105" t="s">
        <v>121</v>
      </c>
      <c r="C9" s="105">
        <v>6172</v>
      </c>
      <c r="D9" s="105">
        <v>6121</v>
      </c>
      <c r="E9" s="105">
        <v>61</v>
      </c>
      <c r="F9" s="105"/>
      <c r="G9" s="107">
        <v>60013000000</v>
      </c>
      <c r="H9" s="17" t="s">
        <v>118</v>
      </c>
      <c r="I9" s="100"/>
      <c r="J9" s="105"/>
      <c r="K9" s="105"/>
      <c r="L9" s="43">
        <v>60000</v>
      </c>
      <c r="M9" s="106">
        <v>2022</v>
      </c>
      <c r="N9" s="44"/>
      <c r="O9" s="42">
        <f>P9+Q9</f>
        <v>300</v>
      </c>
      <c r="P9" s="47"/>
      <c r="Q9" s="156">
        <v>300</v>
      </c>
      <c r="R9" s="47">
        <f>L9-N9-O9</f>
        <v>59700</v>
      </c>
      <c r="S9" s="127"/>
    </row>
    <row r="10" spans="1:20" ht="31.5" customHeight="1" x14ac:dyDescent="0.2">
      <c r="A10" s="126">
        <v>2</v>
      </c>
      <c r="B10" s="105" t="s">
        <v>42</v>
      </c>
      <c r="C10" s="105">
        <v>6172</v>
      </c>
      <c r="D10" s="105">
        <v>6123</v>
      </c>
      <c r="E10" s="105">
        <v>61</v>
      </c>
      <c r="F10" s="105"/>
      <c r="G10" s="107">
        <v>60013000000</v>
      </c>
      <c r="H10" s="17" t="s">
        <v>120</v>
      </c>
      <c r="I10" s="90" t="s">
        <v>167</v>
      </c>
      <c r="J10" s="105"/>
      <c r="K10" s="105"/>
      <c r="L10" s="43">
        <v>1000</v>
      </c>
      <c r="M10" s="108">
        <v>2022</v>
      </c>
      <c r="N10" s="44"/>
      <c r="O10" s="42">
        <f t="shared" ref="O10" si="0">P10+Q10</f>
        <v>1000</v>
      </c>
      <c r="P10" s="44"/>
      <c r="Q10" s="157">
        <v>1000</v>
      </c>
      <c r="R10" s="43">
        <f t="shared" ref="R10" si="1">L10-N10-O10</f>
        <v>0</v>
      </c>
      <c r="S10" s="127"/>
    </row>
    <row r="11" spans="1:20" ht="35.25" customHeight="1" thickBot="1" x14ac:dyDescent="0.25">
      <c r="A11" s="128" t="s">
        <v>119</v>
      </c>
      <c r="B11" s="129"/>
      <c r="C11" s="129"/>
      <c r="D11" s="129"/>
      <c r="E11" s="129"/>
      <c r="F11" s="129"/>
      <c r="G11" s="129"/>
      <c r="H11" s="130"/>
      <c r="I11" s="131"/>
      <c r="J11" s="131"/>
      <c r="K11" s="131"/>
      <c r="L11" s="132">
        <f>+L8</f>
        <v>61000</v>
      </c>
      <c r="M11" s="133"/>
      <c r="N11" s="132">
        <f>+N8</f>
        <v>0</v>
      </c>
      <c r="O11" s="134">
        <f>+O8</f>
        <v>1300</v>
      </c>
      <c r="P11" s="132">
        <f>+P8</f>
        <v>0</v>
      </c>
      <c r="Q11" s="132">
        <f>+Q8</f>
        <v>1300</v>
      </c>
      <c r="R11" s="135">
        <f>+R8</f>
        <v>59700</v>
      </c>
      <c r="S11" s="136"/>
    </row>
    <row r="12" spans="1:20" s="5" customFormat="1" x14ac:dyDescent="0.2">
      <c r="A12" s="137"/>
      <c r="B12" s="4"/>
      <c r="C12" s="4"/>
      <c r="D12" s="4"/>
      <c r="E12" s="4"/>
      <c r="F12" s="4"/>
      <c r="G12" s="137"/>
      <c r="H12" s="138"/>
      <c r="I12" s="4"/>
      <c r="J12" s="22"/>
      <c r="K12" s="18"/>
      <c r="L12" s="19"/>
      <c r="M12" s="50"/>
      <c r="N12" s="20"/>
      <c r="S12" s="14"/>
      <c r="T12" s="9"/>
    </row>
    <row r="13" spans="1:20" s="5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23"/>
      <c r="K13" s="24"/>
      <c r="L13" s="25"/>
      <c r="M13" s="51"/>
      <c r="S13" s="14"/>
      <c r="T13" s="9"/>
    </row>
    <row r="14" spans="1:20" s="5" customFormat="1" x14ac:dyDescent="0.2">
      <c r="A14" s="4"/>
      <c r="B14" s="4"/>
      <c r="C14" s="4"/>
      <c r="D14" s="4"/>
      <c r="E14" s="4"/>
      <c r="F14" s="4"/>
      <c r="G14" s="4"/>
      <c r="H14" s="4"/>
      <c r="I14" s="4"/>
      <c r="J14" s="23"/>
      <c r="K14" s="24"/>
      <c r="L14" s="25"/>
      <c r="M14" s="51"/>
      <c r="S14" s="14"/>
      <c r="T14" s="9"/>
    </row>
    <row r="15" spans="1:20" s="5" customFormat="1" x14ac:dyDescent="0.2">
      <c r="A15" s="4"/>
      <c r="B15" s="4"/>
      <c r="C15" s="4"/>
      <c r="D15" s="4"/>
      <c r="E15" s="4"/>
      <c r="F15" s="4"/>
      <c r="G15" s="4"/>
      <c r="H15" s="4"/>
      <c r="I15" s="4"/>
      <c r="J15" s="9"/>
      <c r="K15" s="24"/>
      <c r="L15" s="25"/>
      <c r="M15" s="51"/>
      <c r="S15" s="14"/>
      <c r="T15" s="9"/>
    </row>
    <row r="16" spans="1:20" s="5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9"/>
      <c r="K16" s="24"/>
      <c r="L16" s="25"/>
      <c r="M16" s="51"/>
      <c r="S16" s="14"/>
      <c r="T16" s="9"/>
    </row>
    <row r="17" spans="1:20" s="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9"/>
      <c r="K17" s="24"/>
      <c r="L17" s="25"/>
      <c r="M17" s="51"/>
      <c r="S17" s="14"/>
      <c r="T17" s="9"/>
    </row>
    <row r="18" spans="1:20" s="5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9"/>
      <c r="K18" s="24"/>
      <c r="L18" s="25"/>
      <c r="M18" s="51"/>
      <c r="S18" s="14"/>
      <c r="T18" s="9"/>
    </row>
    <row r="19" spans="1:20" s="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9"/>
      <c r="K19" s="24"/>
      <c r="L19" s="25"/>
      <c r="M19" s="51"/>
      <c r="S19" s="14"/>
      <c r="T19" s="9"/>
    </row>
    <row r="20" spans="1:20" s="5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9"/>
      <c r="K20" s="24"/>
      <c r="L20" s="25"/>
      <c r="M20" s="51"/>
      <c r="S20" s="14"/>
      <c r="T20" s="9"/>
    </row>
    <row r="21" spans="1:20" s="5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9"/>
      <c r="K21" s="24"/>
      <c r="L21" s="25"/>
      <c r="M21" s="51"/>
      <c r="S21" s="14"/>
      <c r="T21" s="9"/>
    </row>
    <row r="22" spans="1:20" s="5" customFormat="1" x14ac:dyDescent="0.2">
      <c r="A22" s="4"/>
      <c r="B22" s="4"/>
      <c r="C22" s="4"/>
      <c r="D22" s="4"/>
      <c r="E22" s="4"/>
      <c r="F22" s="139"/>
      <c r="G22" s="4"/>
      <c r="H22" s="4"/>
      <c r="I22" s="4"/>
      <c r="J22" s="9"/>
      <c r="K22" s="24"/>
      <c r="L22" s="25"/>
      <c r="M22" s="51"/>
      <c r="S22" s="14"/>
      <c r="T22" s="9"/>
    </row>
    <row r="23" spans="1:20" s="5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9"/>
      <c r="K23" s="24"/>
      <c r="L23" s="25"/>
      <c r="M23" s="51"/>
      <c r="S23" s="14"/>
      <c r="T23" s="9"/>
    </row>
    <row r="24" spans="1:20" s="5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9"/>
      <c r="K24" s="24"/>
      <c r="L24" s="25"/>
      <c r="M24" s="51"/>
      <c r="S24" s="14"/>
      <c r="T24" s="9"/>
    </row>
    <row r="25" spans="1:20" s="5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9"/>
      <c r="K25" s="24"/>
      <c r="L25" s="25"/>
      <c r="M25" s="51"/>
      <c r="S25" s="14"/>
      <c r="T25" s="9"/>
    </row>
    <row r="26" spans="1:20" s="5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9"/>
      <c r="K26" s="24"/>
      <c r="L26" s="25"/>
      <c r="M26" s="51"/>
      <c r="S26" s="14"/>
      <c r="T26" s="9"/>
    </row>
    <row r="27" spans="1:20" s="5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9"/>
      <c r="K27" s="24"/>
      <c r="L27" s="25"/>
      <c r="M27" s="51"/>
      <c r="S27" s="14"/>
      <c r="T27" s="9"/>
    </row>
    <row r="28" spans="1:20" s="5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9"/>
      <c r="K28" s="24"/>
      <c r="L28" s="25"/>
      <c r="M28" s="51"/>
      <c r="S28" s="14"/>
      <c r="T28" s="9"/>
    </row>
    <row r="29" spans="1:20" s="5" customFormat="1" x14ac:dyDescent="0.2">
      <c r="A29" s="4"/>
      <c r="B29" s="4"/>
      <c r="C29" s="4"/>
      <c r="D29" s="4"/>
      <c r="E29" s="4"/>
      <c r="F29" s="4"/>
      <c r="G29" s="4"/>
      <c r="H29" s="4"/>
      <c r="I29" s="4"/>
      <c r="J29" s="9"/>
      <c r="K29" s="24"/>
      <c r="L29" s="25"/>
      <c r="M29" s="51"/>
      <c r="S29" s="14"/>
      <c r="T29" s="9"/>
    </row>
    <row r="30" spans="1:20" s="5" customFormat="1" x14ac:dyDescent="0.2">
      <c r="A30" s="4"/>
      <c r="B30" s="4"/>
      <c r="C30" s="4"/>
      <c r="D30" s="4"/>
      <c r="E30" s="4"/>
      <c r="F30" s="4"/>
      <c r="G30" s="4"/>
      <c r="H30" s="4"/>
      <c r="I30" s="4"/>
      <c r="J30" s="9"/>
      <c r="K30" s="24"/>
      <c r="L30" s="25"/>
      <c r="M30" s="51"/>
      <c r="S30" s="14"/>
      <c r="T30" s="9"/>
    </row>
    <row r="31" spans="1:20" s="5" customFormat="1" x14ac:dyDescent="0.2">
      <c r="A31" s="4"/>
      <c r="B31" s="4"/>
      <c r="C31" s="4"/>
      <c r="D31" s="4"/>
      <c r="E31" s="4"/>
      <c r="F31" s="4"/>
      <c r="G31" s="4"/>
      <c r="H31" s="4"/>
      <c r="I31" s="4"/>
      <c r="J31" s="9"/>
      <c r="K31" s="24"/>
      <c r="L31" s="25"/>
      <c r="M31" s="51"/>
      <c r="S31" s="14"/>
      <c r="T31" s="9"/>
    </row>
    <row r="32" spans="1:20" s="5" customForma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4"/>
      <c r="L32" s="25"/>
      <c r="M32" s="51"/>
      <c r="S32" s="14"/>
      <c r="T32" s="9"/>
    </row>
    <row r="33" spans="1:20" s="5" customForma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4"/>
      <c r="L33" s="25"/>
      <c r="M33" s="51"/>
      <c r="S33" s="14"/>
      <c r="T33" s="9"/>
    </row>
  </sheetData>
  <mergeCells count="18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S6:S7"/>
    <mergeCell ref="J6:J7"/>
    <mergeCell ref="K6:K7"/>
    <mergeCell ref="L6:L7"/>
    <mergeCell ref="M6:M7"/>
    <mergeCell ref="N6:N7"/>
    <mergeCell ref="O6:Q6"/>
  </mergeCells>
  <printOptions horizontalCentered="1"/>
  <pageMargins left="0.39370078740157483" right="0.39370078740157483" top="0.6692913385826772" bottom="0.86614173228346458" header="0.27559055118110237" footer="0.39370078740157483"/>
  <pageSetup paperSize="9" scale="45" firstPageNumber="131" fitToHeight="2" orientation="landscape" useFirstPageNumber="1" r:id="rId1"/>
  <headerFooter alignWithMargins="0">
    <oddFooter xml:space="preserve">&amp;L&amp;"Arial,Kurzíva"Zastupitelstvo  Olomouckého kraje 13-12-2021
13. - Rozpočet Olomouckého kraje na rok 2022 - návrh rozpočtu
Příloha č. 5d) Nové investice&amp;R&amp;"Arial,Kurzíva"&amp;11Strana &amp;P (Celkem 176)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19"/>
  <sheetViews>
    <sheetView showGridLines="0" view="pageBreakPreview" zoomScale="80" zoomScaleNormal="66" zoomScaleSheetLayoutView="80" workbookViewId="0">
      <pane ySplit="7" topLeftCell="A8" activePane="bottomLeft" state="frozenSplit"/>
      <selection activeCell="AW16" sqref="AW16"/>
      <selection pane="bottomLeft" activeCell="M10" sqref="M10"/>
    </sheetView>
  </sheetViews>
  <sheetFormatPr defaultColWidth="9.140625" defaultRowHeight="12.75" outlineLevelCol="1" x14ac:dyDescent="0.2"/>
  <cols>
    <col min="1" max="1" width="5.42578125" style="9" customWidth="1"/>
    <col min="2" max="2" width="6" style="9" customWidth="1"/>
    <col min="3" max="4" width="5.5703125" style="9" hidden="1" customWidth="1" outlineLevel="1"/>
    <col min="5" max="5" width="6.5703125" style="9" customWidth="1" collapsed="1"/>
    <col min="6" max="6" width="3.7109375" style="9" hidden="1" customWidth="1" outlineLevel="1"/>
    <col min="7" max="7" width="13" style="9" hidden="1" customWidth="1" outlineLevel="1"/>
    <col min="8" max="8" width="70.7109375" style="9" customWidth="1" collapsed="1"/>
    <col min="9" max="9" width="70.7109375" style="9" customWidth="1"/>
    <col min="10" max="10" width="7.140625" style="9" customWidth="1"/>
    <col min="11" max="11" width="14.7109375" style="4" customWidth="1"/>
    <col min="12" max="12" width="15.7109375" style="5" customWidth="1"/>
    <col min="13" max="13" width="13.7109375" style="51" customWidth="1"/>
    <col min="14" max="14" width="15.140625" style="5" customWidth="1"/>
    <col min="15" max="15" width="14.85546875" style="5" customWidth="1"/>
    <col min="16" max="16" width="13.140625" style="5" customWidth="1"/>
    <col min="17" max="17" width="14.85546875" style="5" customWidth="1"/>
    <col min="18" max="18" width="14.42578125" style="5" customWidth="1"/>
    <col min="19" max="19" width="20.7109375" style="14" customWidth="1"/>
    <col min="20" max="20" width="9.140625" style="9" customWidth="1"/>
    <col min="21" max="16384" width="9.140625" style="9"/>
  </cols>
  <sheetData>
    <row r="1" spans="1:21" ht="20.25" x14ac:dyDescent="0.3">
      <c r="A1" s="96" t="s">
        <v>35</v>
      </c>
      <c r="B1" s="1"/>
      <c r="C1" s="1"/>
      <c r="D1" s="1"/>
      <c r="E1" s="1"/>
      <c r="F1" s="1"/>
      <c r="G1" s="1"/>
      <c r="H1" s="2"/>
      <c r="I1" s="3"/>
      <c r="J1" s="1"/>
      <c r="M1" s="48"/>
      <c r="N1" s="6"/>
      <c r="P1" s="6"/>
      <c r="Q1" s="6"/>
      <c r="R1" s="53"/>
      <c r="S1" s="7"/>
      <c r="T1" s="8"/>
    </row>
    <row r="2" spans="1:21" ht="15.75" x14ac:dyDescent="0.25">
      <c r="A2" s="97" t="s">
        <v>19</v>
      </c>
      <c r="B2" s="97"/>
      <c r="C2" s="97"/>
      <c r="D2" s="102"/>
      <c r="E2" s="97"/>
      <c r="F2" s="97"/>
      <c r="G2" s="97"/>
      <c r="H2" s="97" t="s">
        <v>25</v>
      </c>
      <c r="I2" s="98" t="s">
        <v>26</v>
      </c>
      <c r="J2" s="31"/>
      <c r="M2" s="49"/>
      <c r="N2" s="12"/>
      <c r="P2" s="12"/>
      <c r="Q2" s="12"/>
      <c r="R2" s="12"/>
      <c r="S2" s="13"/>
      <c r="T2" s="8"/>
    </row>
    <row r="3" spans="1:21" ht="17.25" customHeight="1" x14ac:dyDescent="0.2">
      <c r="A3" s="97"/>
      <c r="B3" s="97"/>
      <c r="C3" s="97"/>
      <c r="D3" s="102"/>
      <c r="E3" s="97"/>
      <c r="F3" s="97"/>
      <c r="G3" s="97"/>
      <c r="H3" s="97" t="s">
        <v>16</v>
      </c>
      <c r="I3" s="99"/>
      <c r="J3" s="97"/>
      <c r="M3" s="49"/>
      <c r="N3" s="12"/>
      <c r="P3" s="12"/>
      <c r="Q3" s="12"/>
      <c r="S3" s="13"/>
      <c r="T3" s="8"/>
    </row>
    <row r="4" spans="1:21" ht="17.25" customHeight="1" x14ac:dyDescent="0.2">
      <c r="A4" s="97"/>
      <c r="B4" s="97"/>
      <c r="C4" s="97"/>
      <c r="D4" s="97"/>
      <c r="E4" s="97"/>
      <c r="F4" s="97"/>
      <c r="G4" s="97"/>
      <c r="H4" s="97"/>
      <c r="I4" s="99"/>
      <c r="J4" s="97"/>
      <c r="M4" s="49"/>
      <c r="N4" s="12"/>
      <c r="P4" s="12"/>
      <c r="Q4" s="12"/>
      <c r="R4" s="39" t="s">
        <v>17</v>
      </c>
      <c r="S4" s="13"/>
      <c r="T4" s="8"/>
    </row>
    <row r="5" spans="1:21" ht="25.5" customHeight="1" x14ac:dyDescent="0.2">
      <c r="A5" s="199" t="s">
        <v>85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41"/>
    </row>
    <row r="6" spans="1:21" ht="25.5" customHeight="1" x14ac:dyDescent="0.2">
      <c r="A6" s="200" t="s">
        <v>0</v>
      </c>
      <c r="B6" s="200" t="s">
        <v>1</v>
      </c>
      <c r="C6" s="201" t="s">
        <v>3</v>
      </c>
      <c r="D6" s="201" t="s">
        <v>4</v>
      </c>
      <c r="E6" s="201" t="s">
        <v>18</v>
      </c>
      <c r="F6" s="201" t="s">
        <v>5</v>
      </c>
      <c r="G6" s="201" t="s">
        <v>2</v>
      </c>
      <c r="H6" s="201" t="s">
        <v>6</v>
      </c>
      <c r="I6" s="197" t="s">
        <v>7</v>
      </c>
      <c r="J6" s="196" t="s">
        <v>8</v>
      </c>
      <c r="K6" s="197" t="s">
        <v>9</v>
      </c>
      <c r="L6" s="197" t="s">
        <v>14</v>
      </c>
      <c r="M6" s="197" t="s">
        <v>10</v>
      </c>
      <c r="N6" s="195" t="s">
        <v>28</v>
      </c>
      <c r="O6" s="198" t="s">
        <v>22</v>
      </c>
      <c r="P6" s="198"/>
      <c r="Q6" s="198"/>
      <c r="R6" s="195" t="s">
        <v>23</v>
      </c>
      <c r="S6" s="195" t="s">
        <v>11</v>
      </c>
    </row>
    <row r="7" spans="1:21" ht="58.7" customHeight="1" x14ac:dyDescent="0.2">
      <c r="A7" s="200"/>
      <c r="B7" s="200"/>
      <c r="C7" s="201"/>
      <c r="D7" s="201"/>
      <c r="E7" s="201"/>
      <c r="F7" s="201"/>
      <c r="G7" s="201"/>
      <c r="H7" s="201"/>
      <c r="I7" s="197"/>
      <c r="J7" s="196"/>
      <c r="K7" s="197"/>
      <c r="L7" s="197"/>
      <c r="M7" s="197"/>
      <c r="N7" s="195"/>
      <c r="O7" s="40" t="s">
        <v>15</v>
      </c>
      <c r="P7" s="40" t="s">
        <v>20</v>
      </c>
      <c r="Q7" s="40" t="s">
        <v>12</v>
      </c>
      <c r="R7" s="195"/>
      <c r="S7" s="195"/>
    </row>
    <row r="8" spans="1:21" s="34" customFormat="1" ht="25.5" customHeight="1" x14ac:dyDescent="0.3">
      <c r="A8" s="54" t="s">
        <v>44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61">
        <f>SUM(L9:L13)</f>
        <v>89021</v>
      </c>
      <c r="M8" s="45"/>
      <c r="N8" s="32">
        <f>SUM(N9:N13)</f>
        <v>1859</v>
      </c>
      <c r="O8" s="32">
        <f>SUM(O9:O13)</f>
        <v>22845</v>
      </c>
      <c r="P8" s="32">
        <f>SUM(P9:P13)</f>
        <v>0</v>
      </c>
      <c r="Q8" s="32">
        <f>SUM(Q9:Q13)</f>
        <v>22845</v>
      </c>
      <c r="R8" s="32">
        <f>SUM(R9:R13)</f>
        <v>64317</v>
      </c>
      <c r="S8" s="33"/>
    </row>
    <row r="9" spans="1:21" s="38" customFormat="1" ht="64.5" customHeight="1" x14ac:dyDescent="0.2">
      <c r="A9" s="15">
        <v>1</v>
      </c>
      <c r="B9" s="15" t="s">
        <v>42</v>
      </c>
      <c r="C9" s="15">
        <v>3121</v>
      </c>
      <c r="D9" s="15">
        <v>6121</v>
      </c>
      <c r="E9" s="15">
        <v>61</v>
      </c>
      <c r="F9" s="15">
        <v>10</v>
      </c>
      <c r="G9" s="35">
        <v>60001101280</v>
      </c>
      <c r="H9" s="17" t="s">
        <v>51</v>
      </c>
      <c r="I9" s="101" t="s">
        <v>55</v>
      </c>
      <c r="J9" s="15" t="s">
        <v>40</v>
      </c>
      <c r="K9" s="15" t="s">
        <v>39</v>
      </c>
      <c r="L9" s="43">
        <v>16212</v>
      </c>
      <c r="M9" s="57" t="s">
        <v>38</v>
      </c>
      <c r="N9" s="44">
        <v>0</v>
      </c>
      <c r="O9" s="42">
        <f t="shared" ref="O9:O11" si="0">P9+Q9</f>
        <v>8500</v>
      </c>
      <c r="P9" s="47">
        <v>0</v>
      </c>
      <c r="Q9" s="153">
        <v>8500</v>
      </c>
      <c r="R9" s="47">
        <f t="shared" ref="R9:R11" si="1">L9-N9-O9</f>
        <v>7712</v>
      </c>
      <c r="S9" s="27" t="s">
        <v>143</v>
      </c>
      <c r="T9" s="140">
        <f>Q9</f>
        <v>8500</v>
      </c>
    </row>
    <row r="10" spans="1:21" s="38" customFormat="1" ht="78.75" customHeight="1" x14ac:dyDescent="0.2">
      <c r="A10" s="15">
        <v>2</v>
      </c>
      <c r="B10" s="15" t="s">
        <v>42</v>
      </c>
      <c r="C10" s="15">
        <v>3122</v>
      </c>
      <c r="D10" s="15">
        <v>6121</v>
      </c>
      <c r="E10" s="15">
        <v>61</v>
      </c>
      <c r="F10" s="15">
        <v>10</v>
      </c>
      <c r="G10" s="35">
        <v>60001101142</v>
      </c>
      <c r="H10" s="17" t="s">
        <v>29</v>
      </c>
      <c r="I10" s="90" t="s">
        <v>47</v>
      </c>
      <c r="J10" s="15" t="s">
        <v>40</v>
      </c>
      <c r="K10" s="15" t="s">
        <v>178</v>
      </c>
      <c r="L10" s="43">
        <v>17195</v>
      </c>
      <c r="M10" s="57" t="s">
        <v>38</v>
      </c>
      <c r="N10" s="44">
        <v>267</v>
      </c>
      <c r="O10" s="42">
        <f>P10+Q10</f>
        <v>100</v>
      </c>
      <c r="P10" s="47">
        <v>0</v>
      </c>
      <c r="Q10" s="153">
        <v>100</v>
      </c>
      <c r="R10" s="47">
        <f>L10-N10-O10</f>
        <v>16828</v>
      </c>
      <c r="S10" s="27" t="s">
        <v>144</v>
      </c>
      <c r="T10" s="140">
        <f>T9+Q10</f>
        <v>8600</v>
      </c>
    </row>
    <row r="11" spans="1:21" s="38" customFormat="1" ht="64.5" customHeight="1" x14ac:dyDescent="0.2">
      <c r="A11" s="15">
        <v>3</v>
      </c>
      <c r="B11" s="15" t="s">
        <v>41</v>
      </c>
      <c r="C11" s="15">
        <v>3127</v>
      </c>
      <c r="D11" s="15">
        <v>6121</v>
      </c>
      <c r="E11" s="15">
        <v>61</v>
      </c>
      <c r="F11" s="15">
        <v>10</v>
      </c>
      <c r="G11" s="35">
        <v>60001101358</v>
      </c>
      <c r="H11" s="17" t="s">
        <v>30</v>
      </c>
      <c r="I11" s="147" t="s">
        <v>48</v>
      </c>
      <c r="J11" s="15" t="s">
        <v>40</v>
      </c>
      <c r="K11" s="15" t="s">
        <v>39</v>
      </c>
      <c r="L11" s="43">
        <v>40333</v>
      </c>
      <c r="M11" s="57" t="s">
        <v>38</v>
      </c>
      <c r="N11" s="44">
        <v>939</v>
      </c>
      <c r="O11" s="42">
        <f t="shared" si="0"/>
        <v>6000</v>
      </c>
      <c r="P11" s="47">
        <v>0</v>
      </c>
      <c r="Q11" s="153">
        <v>6000</v>
      </c>
      <c r="R11" s="47">
        <f t="shared" si="1"/>
        <v>33394</v>
      </c>
      <c r="S11" s="27" t="s">
        <v>146</v>
      </c>
      <c r="T11" s="140" t="e">
        <f>#REF!+Q11</f>
        <v>#REF!</v>
      </c>
    </row>
    <row r="12" spans="1:21" s="38" customFormat="1" ht="102.75" customHeight="1" x14ac:dyDescent="0.2">
      <c r="A12" s="15">
        <v>4</v>
      </c>
      <c r="B12" s="15" t="s">
        <v>42</v>
      </c>
      <c r="C12" s="15">
        <v>3114</v>
      </c>
      <c r="D12" s="15">
        <v>6121</v>
      </c>
      <c r="E12" s="15">
        <v>61</v>
      </c>
      <c r="F12" s="15">
        <v>10</v>
      </c>
      <c r="G12" s="35">
        <v>60001101365</v>
      </c>
      <c r="H12" s="17" t="s">
        <v>43</v>
      </c>
      <c r="I12" s="100" t="s">
        <v>46</v>
      </c>
      <c r="J12" s="15" t="s">
        <v>40</v>
      </c>
      <c r="K12" s="15" t="s">
        <v>39</v>
      </c>
      <c r="L12" s="43">
        <v>12363</v>
      </c>
      <c r="M12" s="29">
        <v>2022</v>
      </c>
      <c r="N12" s="44">
        <v>480</v>
      </c>
      <c r="O12" s="42">
        <f t="shared" ref="O12:O13" si="2">P12+Q12</f>
        <v>5500</v>
      </c>
      <c r="P12" s="47">
        <v>0</v>
      </c>
      <c r="Q12" s="153">
        <v>5500</v>
      </c>
      <c r="R12" s="47">
        <f t="shared" ref="R12:R13" si="3">L12-N12-O12</f>
        <v>6383</v>
      </c>
      <c r="S12" s="27" t="s">
        <v>159</v>
      </c>
      <c r="T12" s="140" t="e">
        <f t="shared" ref="T12:T13" si="4">T11+Q12</f>
        <v>#REF!</v>
      </c>
    </row>
    <row r="13" spans="1:21" s="38" customFormat="1" ht="76.150000000000006" customHeight="1" x14ac:dyDescent="0.2">
      <c r="A13" s="15">
        <v>5</v>
      </c>
      <c r="B13" s="15" t="s">
        <v>42</v>
      </c>
      <c r="C13" s="15">
        <v>3122</v>
      </c>
      <c r="D13" s="15">
        <v>6121</v>
      </c>
      <c r="E13" s="15">
        <v>61</v>
      </c>
      <c r="F13" s="15">
        <v>10</v>
      </c>
      <c r="G13" s="35">
        <v>60001101370</v>
      </c>
      <c r="H13" s="17" t="s">
        <v>31</v>
      </c>
      <c r="I13" s="90" t="s">
        <v>49</v>
      </c>
      <c r="J13" s="15" t="s">
        <v>40</v>
      </c>
      <c r="K13" s="15" t="s">
        <v>39</v>
      </c>
      <c r="L13" s="43">
        <v>2918</v>
      </c>
      <c r="M13" s="29">
        <v>2022</v>
      </c>
      <c r="N13" s="44">
        <v>173</v>
      </c>
      <c r="O13" s="42">
        <f t="shared" si="2"/>
        <v>2745</v>
      </c>
      <c r="P13" s="47">
        <v>0</v>
      </c>
      <c r="Q13" s="153">
        <v>2745</v>
      </c>
      <c r="R13" s="47">
        <f t="shared" si="3"/>
        <v>0</v>
      </c>
      <c r="S13" s="27" t="s">
        <v>145</v>
      </c>
      <c r="T13" s="140" t="e">
        <f t="shared" si="4"/>
        <v>#REF!</v>
      </c>
    </row>
    <row r="14" spans="1:21" ht="35.25" customHeight="1" x14ac:dyDescent="0.2">
      <c r="A14" s="55" t="s">
        <v>36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60">
        <f>+L8</f>
        <v>89021</v>
      </c>
      <c r="M14" s="46"/>
      <c r="N14" s="30">
        <f>+N8</f>
        <v>1859</v>
      </c>
      <c r="O14" s="30">
        <f>+O8</f>
        <v>22845</v>
      </c>
      <c r="P14" s="30">
        <f>+P8</f>
        <v>0</v>
      </c>
      <c r="Q14" s="30">
        <f>+Q8</f>
        <v>22845</v>
      </c>
      <c r="R14" s="30">
        <f>+R8</f>
        <v>64317</v>
      </c>
      <c r="S14" s="26"/>
      <c r="U14" s="141"/>
    </row>
    <row r="15" spans="1:21" s="5" customFormat="1" x14ac:dyDescent="0.2">
      <c r="A15" s="4"/>
      <c r="B15" s="4"/>
      <c r="C15" s="4"/>
      <c r="D15" s="4"/>
      <c r="E15" s="4"/>
      <c r="F15" s="4"/>
      <c r="G15" s="4"/>
      <c r="H15" s="4"/>
      <c r="I15" s="4"/>
      <c r="J15" s="23"/>
      <c r="K15" s="24"/>
      <c r="L15" s="25"/>
      <c r="M15" s="51"/>
      <c r="S15" s="14"/>
      <c r="T15" s="9"/>
    </row>
    <row r="16" spans="1:21" s="5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23"/>
      <c r="K16" s="24"/>
      <c r="L16" s="25"/>
      <c r="M16" s="51"/>
      <c r="S16" s="14"/>
      <c r="T16" s="9"/>
    </row>
    <row r="17" spans="1:20" s="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9"/>
      <c r="K17" s="24"/>
      <c r="L17" s="25"/>
      <c r="M17" s="51"/>
      <c r="S17" s="14"/>
      <c r="T17" s="9"/>
    </row>
    <row r="18" spans="1:20" s="5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9"/>
      <c r="K18" s="24"/>
      <c r="L18" s="25"/>
      <c r="M18" s="51"/>
      <c r="S18" s="14"/>
      <c r="T18" s="9"/>
    </row>
    <row r="19" spans="1:20" s="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9"/>
      <c r="K19" s="24"/>
      <c r="L19" s="25"/>
      <c r="M19" s="51"/>
      <c r="S19" s="14"/>
      <c r="T19" s="9"/>
    </row>
  </sheetData>
  <mergeCells count="18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S6:S7"/>
    <mergeCell ref="J6:J7"/>
    <mergeCell ref="K6:K7"/>
    <mergeCell ref="L6:L7"/>
    <mergeCell ref="M6:M7"/>
    <mergeCell ref="N6:N7"/>
    <mergeCell ref="O6:Q6"/>
  </mergeCells>
  <printOptions horizontalCentered="1"/>
  <pageMargins left="0.39370078740157483" right="0.39370078740157483" top="0.6692913385826772" bottom="0.86614173228346458" header="0.27559055118110237" footer="0.39370078740157483"/>
  <pageSetup paperSize="9" scale="43" firstPageNumber="122" fitToHeight="2" orientation="landscape" useFirstPageNumber="1" r:id="rId1"/>
  <headerFooter alignWithMargins="0">
    <oddFooter xml:space="preserve">&amp;L&amp;"Arial,Kurzíva"Zastupitelstvo  Olomouckého kraje 13-12-2021
13. - Rozpočet Olomouckého kraje na rok 2022 - návrh rozpočtu
Příloha č. 5d) Nové investice&amp;R&amp;"Arial,Kurzíva"&amp;11Strana &amp;P (Celkem 176)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34"/>
  <sheetViews>
    <sheetView showGridLines="0" view="pageBreakPreview" zoomScale="70" zoomScaleNormal="70" zoomScaleSheetLayoutView="70" workbookViewId="0">
      <pane ySplit="7" topLeftCell="A8" activePane="bottomLeft" state="frozenSplit"/>
      <selection activeCell="H80" sqref="H80:K80"/>
      <selection pane="bottomLeft" activeCell="AA14" sqref="AA14"/>
    </sheetView>
  </sheetViews>
  <sheetFormatPr defaultColWidth="9.140625" defaultRowHeight="15" outlineLevelCol="1" x14ac:dyDescent="0.2"/>
  <cols>
    <col min="1" max="1" width="5.42578125" style="9" customWidth="1"/>
    <col min="2" max="2" width="6" style="9" customWidth="1"/>
    <col min="3" max="4" width="5.5703125" style="9" hidden="1" customWidth="1" outlineLevel="1"/>
    <col min="5" max="5" width="6" style="9" customWidth="1" collapsed="1"/>
    <col min="6" max="6" width="3.7109375" style="9" hidden="1" customWidth="1" outlineLevel="1"/>
    <col min="7" max="7" width="13.85546875" style="9" hidden="1" customWidth="1" outlineLevel="1"/>
    <col min="8" max="8" width="12.42578125" style="9" hidden="1" customWidth="1" outlineLevel="1"/>
    <col min="9" max="9" width="9.7109375" style="9" hidden="1" customWidth="1" outlineLevel="1"/>
    <col min="10" max="10" width="70.7109375" style="9" customWidth="1" collapsed="1"/>
    <col min="11" max="11" width="70.7109375" style="9" customWidth="1"/>
    <col min="12" max="12" width="7.140625" style="9" customWidth="1"/>
    <col min="13" max="13" width="14.85546875" style="4" customWidth="1"/>
    <col min="14" max="14" width="19.140625" style="5" customWidth="1"/>
    <col min="15" max="15" width="13.7109375" style="51" customWidth="1"/>
    <col min="16" max="16" width="15.140625" style="5" customWidth="1"/>
    <col min="17" max="17" width="14.85546875" style="5" customWidth="1"/>
    <col min="18" max="18" width="13.140625" style="5" customWidth="1"/>
    <col min="19" max="19" width="14.85546875" style="5" customWidth="1"/>
    <col min="20" max="20" width="14.42578125" style="5" customWidth="1"/>
    <col min="21" max="21" width="20.7109375" style="14" customWidth="1"/>
    <col min="22" max="22" width="9.140625" style="102" customWidth="1"/>
    <col min="23" max="16384" width="9.140625" style="9"/>
  </cols>
  <sheetData>
    <row r="1" spans="1:22" ht="20.25" x14ac:dyDescent="0.3">
      <c r="A1" s="96" t="s">
        <v>87</v>
      </c>
      <c r="B1" s="1"/>
      <c r="C1" s="1"/>
      <c r="D1" s="1"/>
      <c r="E1" s="1"/>
      <c r="F1" s="1"/>
      <c r="G1" s="1"/>
      <c r="H1" s="1"/>
      <c r="I1" s="1"/>
      <c r="J1" s="2"/>
      <c r="K1" s="3"/>
      <c r="L1" s="1"/>
      <c r="O1" s="48"/>
      <c r="P1" s="6"/>
      <c r="R1" s="6"/>
      <c r="S1" s="6"/>
      <c r="T1" s="53"/>
      <c r="U1" s="7"/>
      <c r="V1" s="143"/>
    </row>
    <row r="2" spans="1:22" ht="15.75" x14ac:dyDescent="0.25">
      <c r="A2" s="97" t="s">
        <v>19</v>
      </c>
      <c r="B2" s="97"/>
      <c r="C2" s="202"/>
      <c r="D2" s="203"/>
      <c r="E2" s="203"/>
      <c r="F2" s="203"/>
      <c r="G2" s="203"/>
      <c r="H2" s="97"/>
      <c r="I2" s="97"/>
      <c r="J2" s="97" t="s">
        <v>25</v>
      </c>
      <c r="K2" s="98" t="s">
        <v>26</v>
      </c>
      <c r="L2" s="31"/>
      <c r="M2" s="103"/>
      <c r="N2" s="104"/>
      <c r="O2" s="49"/>
      <c r="P2" s="12"/>
      <c r="R2" s="12"/>
      <c r="S2" s="12"/>
      <c r="T2" s="12"/>
      <c r="U2" s="13"/>
      <c r="V2" s="143"/>
    </row>
    <row r="3" spans="1:22" ht="17.25" customHeight="1" x14ac:dyDescent="0.25">
      <c r="A3" s="97"/>
      <c r="B3" s="97"/>
      <c r="C3" s="102"/>
      <c r="D3" s="102"/>
      <c r="E3" s="102"/>
      <c r="F3" s="102"/>
      <c r="G3" s="102"/>
      <c r="H3" s="97"/>
      <c r="I3" s="97"/>
      <c r="J3" s="202" t="s">
        <v>16</v>
      </c>
      <c r="K3" s="203"/>
      <c r="L3" s="203"/>
      <c r="M3" s="203"/>
      <c r="N3" s="203"/>
      <c r="O3" s="49"/>
      <c r="P3" s="12"/>
      <c r="R3" s="12"/>
      <c r="S3" s="12"/>
      <c r="U3" s="13"/>
      <c r="V3" s="143"/>
    </row>
    <row r="4" spans="1:22" ht="17.2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1"/>
      <c r="L4" s="10"/>
      <c r="O4" s="49"/>
      <c r="P4" s="12"/>
      <c r="R4" s="12"/>
      <c r="S4" s="12"/>
      <c r="T4" s="39" t="s">
        <v>17</v>
      </c>
      <c r="U4" s="13"/>
      <c r="V4" s="143"/>
    </row>
    <row r="5" spans="1:22" ht="25.5" customHeight="1" x14ac:dyDescent="0.2">
      <c r="A5" s="199" t="s">
        <v>86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41"/>
    </row>
    <row r="6" spans="1:22" ht="25.5" customHeight="1" x14ac:dyDescent="0.2">
      <c r="A6" s="200" t="s">
        <v>0</v>
      </c>
      <c r="B6" s="200" t="s">
        <v>1</v>
      </c>
      <c r="C6" s="201" t="s">
        <v>3</v>
      </c>
      <c r="D6" s="201" t="s">
        <v>4</v>
      </c>
      <c r="E6" s="201" t="s">
        <v>18</v>
      </c>
      <c r="F6" s="201" t="s">
        <v>5</v>
      </c>
      <c r="G6" s="204" t="s">
        <v>2</v>
      </c>
      <c r="H6" s="204" t="s">
        <v>69</v>
      </c>
      <c r="I6" s="201" t="s">
        <v>70</v>
      </c>
      <c r="J6" s="201" t="s">
        <v>6</v>
      </c>
      <c r="K6" s="197" t="s">
        <v>7</v>
      </c>
      <c r="L6" s="196" t="s">
        <v>8</v>
      </c>
      <c r="M6" s="197" t="s">
        <v>9</v>
      </c>
      <c r="N6" s="197" t="s">
        <v>14</v>
      </c>
      <c r="O6" s="197" t="s">
        <v>10</v>
      </c>
      <c r="P6" s="195" t="s">
        <v>28</v>
      </c>
      <c r="Q6" s="198" t="s">
        <v>22</v>
      </c>
      <c r="R6" s="198"/>
      <c r="S6" s="198"/>
      <c r="T6" s="195" t="s">
        <v>23</v>
      </c>
      <c r="U6" s="195" t="s">
        <v>11</v>
      </c>
    </row>
    <row r="7" spans="1:22" ht="58.7" customHeight="1" x14ac:dyDescent="0.2">
      <c r="A7" s="200"/>
      <c r="B7" s="200"/>
      <c r="C7" s="201"/>
      <c r="D7" s="201"/>
      <c r="E7" s="201"/>
      <c r="F7" s="201"/>
      <c r="G7" s="205"/>
      <c r="H7" s="205"/>
      <c r="I7" s="201"/>
      <c r="J7" s="201"/>
      <c r="K7" s="197"/>
      <c r="L7" s="196"/>
      <c r="M7" s="197"/>
      <c r="N7" s="197"/>
      <c r="O7" s="197"/>
      <c r="P7" s="195"/>
      <c r="Q7" s="40" t="s">
        <v>15</v>
      </c>
      <c r="R7" s="40" t="s">
        <v>20</v>
      </c>
      <c r="S7" s="40" t="s">
        <v>12</v>
      </c>
      <c r="T7" s="195"/>
      <c r="U7" s="195"/>
    </row>
    <row r="8" spans="1:22" s="34" customFormat="1" ht="25.5" customHeight="1" x14ac:dyDescent="0.3">
      <c r="A8" s="54" t="s">
        <v>13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32">
        <f>SUM(N9:N11)</f>
        <v>270000</v>
      </c>
      <c r="O8" s="45"/>
      <c r="P8" s="32">
        <f>SUM(P9:P10)</f>
        <v>0</v>
      </c>
      <c r="Q8" s="32">
        <f>SUM(Q9:Q11)</f>
        <v>1800</v>
      </c>
      <c r="R8" s="32">
        <f t="shared" ref="R8:T8" si="0">SUM(R9:R11)</f>
        <v>0</v>
      </c>
      <c r="S8" s="32">
        <f t="shared" si="0"/>
        <v>1800</v>
      </c>
      <c r="T8" s="32">
        <f t="shared" si="0"/>
        <v>268200</v>
      </c>
      <c r="U8" s="33"/>
      <c r="V8" s="144"/>
    </row>
    <row r="9" spans="1:22" s="38" customFormat="1" ht="113.25" customHeight="1" x14ac:dyDescent="0.2">
      <c r="A9" s="15">
        <v>1</v>
      </c>
      <c r="B9" s="15" t="s">
        <v>53</v>
      </c>
      <c r="C9" s="15">
        <v>4357</v>
      </c>
      <c r="D9" s="15">
        <v>6121</v>
      </c>
      <c r="E9" s="15">
        <v>61</v>
      </c>
      <c r="F9" s="15">
        <v>11</v>
      </c>
      <c r="G9" s="15">
        <v>60002101523</v>
      </c>
      <c r="H9" s="84"/>
      <c r="I9" s="83">
        <v>1640</v>
      </c>
      <c r="J9" s="150" t="s">
        <v>71</v>
      </c>
      <c r="K9" s="90" t="s">
        <v>72</v>
      </c>
      <c r="L9" s="94"/>
      <c r="M9" s="27" t="s">
        <v>73</v>
      </c>
      <c r="N9" s="47">
        <v>20000</v>
      </c>
      <c r="O9" s="92" t="s">
        <v>52</v>
      </c>
      <c r="P9" s="93">
        <v>0</v>
      </c>
      <c r="Q9" s="47">
        <f>R9+S9</f>
        <v>600</v>
      </c>
      <c r="R9" s="93"/>
      <c r="S9" s="154">
        <v>600</v>
      </c>
      <c r="T9" s="47">
        <f>N9-Q9-P9</f>
        <v>19400</v>
      </c>
      <c r="U9" s="27"/>
      <c r="V9" s="145">
        <f>Q9</f>
        <v>600</v>
      </c>
    </row>
    <row r="10" spans="1:22" s="38" customFormat="1" ht="113.25" customHeight="1" x14ac:dyDescent="0.2">
      <c r="A10" s="15">
        <v>2</v>
      </c>
      <c r="B10" s="15" t="s">
        <v>54</v>
      </c>
      <c r="C10" s="15">
        <v>4350</v>
      </c>
      <c r="D10" s="15">
        <v>6121</v>
      </c>
      <c r="E10" s="15">
        <v>61</v>
      </c>
      <c r="F10" s="15">
        <v>11</v>
      </c>
      <c r="G10" s="15">
        <v>60002101524</v>
      </c>
      <c r="H10" s="84"/>
      <c r="I10" s="83">
        <v>1653</v>
      </c>
      <c r="J10" s="150" t="s">
        <v>74</v>
      </c>
      <c r="K10" s="90" t="s">
        <v>88</v>
      </c>
      <c r="L10" s="94"/>
      <c r="M10" s="27" t="s">
        <v>89</v>
      </c>
      <c r="N10" s="47">
        <v>50000</v>
      </c>
      <c r="O10" s="92" t="s">
        <v>91</v>
      </c>
      <c r="P10" s="93">
        <v>0</v>
      </c>
      <c r="Q10" s="47">
        <f>R10+S10</f>
        <v>800</v>
      </c>
      <c r="R10" s="93"/>
      <c r="S10" s="154">
        <v>800</v>
      </c>
      <c r="T10" s="47">
        <f>N10-Q10-P10</f>
        <v>49200</v>
      </c>
      <c r="U10" s="27"/>
      <c r="V10" s="145">
        <f>V9+Q10</f>
        <v>1400</v>
      </c>
    </row>
    <row r="11" spans="1:22" s="38" customFormat="1" ht="113.25" customHeight="1" x14ac:dyDescent="0.2">
      <c r="A11" s="15">
        <v>3</v>
      </c>
      <c r="B11" s="15" t="s">
        <v>53</v>
      </c>
      <c r="C11" s="15">
        <v>4350</v>
      </c>
      <c r="D11" s="15">
        <v>6121</v>
      </c>
      <c r="E11" s="15">
        <v>61</v>
      </c>
      <c r="F11" s="15">
        <v>11</v>
      </c>
      <c r="G11" s="15">
        <v>60002101525</v>
      </c>
      <c r="H11" s="35"/>
      <c r="I11" s="57"/>
      <c r="J11" s="150" t="s">
        <v>75</v>
      </c>
      <c r="K11" s="90" t="s">
        <v>88</v>
      </c>
      <c r="L11" s="94"/>
      <c r="M11" s="27" t="s">
        <v>76</v>
      </c>
      <c r="N11" s="47">
        <v>200000</v>
      </c>
      <c r="O11" s="92" t="s">
        <v>103</v>
      </c>
      <c r="P11" s="93">
        <v>0</v>
      </c>
      <c r="Q11" s="47">
        <f t="shared" ref="Q11" si="1">R11+S11</f>
        <v>400</v>
      </c>
      <c r="R11" s="93"/>
      <c r="S11" s="154">
        <v>400</v>
      </c>
      <c r="T11" s="47">
        <f t="shared" ref="T11" si="2">N11-Q11-P11</f>
        <v>199600</v>
      </c>
      <c r="U11" s="27"/>
      <c r="V11" s="145">
        <f>+Q11</f>
        <v>400</v>
      </c>
    </row>
    <row r="12" spans="1:22" ht="35.25" customHeight="1" x14ac:dyDescent="0.2">
      <c r="A12" s="55" t="s">
        <v>34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30">
        <f>+N8</f>
        <v>270000</v>
      </c>
      <c r="O12" s="46"/>
      <c r="P12" s="30">
        <f>+P8</f>
        <v>0</v>
      </c>
      <c r="Q12" s="30">
        <f>+Q8</f>
        <v>1800</v>
      </c>
      <c r="R12" s="30">
        <f>+R8</f>
        <v>0</v>
      </c>
      <c r="S12" s="30">
        <f>+S8</f>
        <v>1800</v>
      </c>
      <c r="T12" s="30">
        <f>+T8</f>
        <v>268200</v>
      </c>
      <c r="U12" s="26"/>
    </row>
    <row r="13" spans="1:22" s="5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21"/>
      <c r="K13" s="4"/>
      <c r="L13" s="22"/>
      <c r="M13" s="18"/>
      <c r="N13" s="19"/>
      <c r="O13" s="50"/>
      <c r="P13" s="20"/>
      <c r="U13" s="14"/>
      <c r="V13" s="102"/>
    </row>
    <row r="14" spans="1:22" s="5" customForma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23"/>
      <c r="M14" s="24"/>
      <c r="N14" s="25"/>
      <c r="O14" s="51"/>
      <c r="U14" s="14"/>
      <c r="V14" s="102"/>
    </row>
    <row r="15" spans="1:22" s="5" customForma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23"/>
      <c r="M15" s="24"/>
      <c r="N15" s="25"/>
      <c r="O15" s="51"/>
      <c r="U15" s="14"/>
      <c r="V15" s="102"/>
    </row>
    <row r="16" spans="1:22" s="5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9"/>
      <c r="M16" s="24"/>
      <c r="N16" s="25"/>
      <c r="O16" s="51"/>
      <c r="U16" s="14"/>
      <c r="V16" s="102"/>
    </row>
    <row r="17" spans="1:22" s="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9"/>
      <c r="M17" s="24"/>
      <c r="N17" s="25"/>
      <c r="O17" s="51"/>
      <c r="U17" s="14"/>
      <c r="V17" s="102"/>
    </row>
    <row r="18" spans="1:22" s="5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9"/>
      <c r="M18" s="24"/>
      <c r="N18" s="25"/>
      <c r="O18" s="51"/>
      <c r="U18" s="14"/>
      <c r="V18" s="102"/>
    </row>
    <row r="19" spans="1:22" s="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9"/>
      <c r="M19" s="24"/>
      <c r="N19" s="25"/>
      <c r="O19" s="51"/>
      <c r="U19" s="14"/>
      <c r="V19" s="102"/>
    </row>
    <row r="20" spans="1:22" s="5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9"/>
      <c r="M20" s="24"/>
      <c r="N20" s="25"/>
      <c r="O20" s="51"/>
      <c r="U20" s="14"/>
      <c r="V20" s="102"/>
    </row>
    <row r="21" spans="1:22" s="5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9"/>
      <c r="M21" s="24"/>
      <c r="N21" s="25"/>
      <c r="O21" s="51"/>
      <c r="U21" s="14"/>
      <c r="V21" s="102"/>
    </row>
    <row r="22" spans="1:22" s="5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9"/>
      <c r="M22" s="24"/>
      <c r="N22" s="25"/>
      <c r="O22" s="51"/>
      <c r="U22" s="14"/>
      <c r="V22" s="102"/>
    </row>
    <row r="23" spans="1:22" s="5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9"/>
      <c r="M23" s="24"/>
      <c r="N23" s="25"/>
      <c r="O23" s="51"/>
      <c r="U23" s="14"/>
      <c r="V23" s="102"/>
    </row>
    <row r="24" spans="1:22" s="5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9"/>
      <c r="M24" s="24"/>
      <c r="N24" s="25"/>
      <c r="O24" s="51"/>
      <c r="U24" s="14"/>
      <c r="V24" s="102"/>
    </row>
    <row r="25" spans="1:22" s="5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9"/>
      <c r="M25" s="24"/>
      <c r="N25" s="25"/>
      <c r="O25" s="51"/>
      <c r="U25" s="14"/>
      <c r="V25" s="102"/>
    </row>
    <row r="26" spans="1:22" s="5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9"/>
      <c r="M26" s="24"/>
      <c r="N26" s="25"/>
      <c r="O26" s="51"/>
      <c r="U26" s="14"/>
      <c r="V26" s="102"/>
    </row>
    <row r="27" spans="1:22" s="5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9"/>
      <c r="M27" s="24"/>
      <c r="N27" s="25"/>
      <c r="O27" s="51"/>
      <c r="U27" s="14"/>
      <c r="V27" s="102"/>
    </row>
    <row r="28" spans="1:22" s="5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9"/>
      <c r="M28" s="24"/>
      <c r="N28" s="25"/>
      <c r="O28" s="51"/>
      <c r="U28" s="14"/>
      <c r="V28" s="102"/>
    </row>
    <row r="29" spans="1:22" s="5" customForma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9"/>
      <c r="M29" s="24"/>
      <c r="N29" s="25"/>
      <c r="O29" s="51"/>
      <c r="U29" s="14"/>
      <c r="V29" s="102"/>
    </row>
    <row r="30" spans="1:22" s="5" customForma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9"/>
      <c r="M30" s="24"/>
      <c r="N30" s="25"/>
      <c r="O30" s="51"/>
      <c r="U30" s="14"/>
      <c r="V30" s="102"/>
    </row>
    <row r="31" spans="1:22" s="5" customForma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9"/>
      <c r="M31" s="24"/>
      <c r="N31" s="25"/>
      <c r="O31" s="51"/>
      <c r="U31" s="14"/>
      <c r="V31" s="102"/>
    </row>
    <row r="32" spans="1:22" s="5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9"/>
      <c r="M32" s="24"/>
      <c r="N32" s="25"/>
      <c r="O32" s="51"/>
      <c r="U32" s="14"/>
      <c r="V32" s="102"/>
    </row>
    <row r="33" spans="1:22" s="5" customForma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4"/>
      <c r="N33" s="25"/>
      <c r="O33" s="51"/>
      <c r="U33" s="14"/>
      <c r="V33" s="102"/>
    </row>
    <row r="34" spans="1:22" s="5" customForma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4"/>
      <c r="N34" s="25"/>
      <c r="O34" s="51"/>
      <c r="U34" s="14"/>
      <c r="V34" s="102"/>
    </row>
  </sheetData>
  <mergeCells count="22">
    <mergeCell ref="C2:G2"/>
    <mergeCell ref="J3:N3"/>
    <mergeCell ref="A5:T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U6:U7"/>
    <mergeCell ref="M6:M7"/>
    <mergeCell ref="N6:N7"/>
    <mergeCell ref="O6:O7"/>
    <mergeCell ref="P6:P7"/>
    <mergeCell ref="Q6:S6"/>
    <mergeCell ref="T6:T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49" firstPageNumber="123" fitToHeight="0" orientation="landscape" useFirstPageNumber="1" r:id="rId1"/>
  <headerFooter alignWithMargins="0">
    <oddFooter xml:space="preserve">&amp;L&amp;"Arial,Kurzíva"Zastupitelstvo  Olomouckého kraje 13-12-2021
13. - Rozpočet Olomouckého kraje na rok 2022 - návrh rozpočtu
Příloha č. 5d) Nové investice&amp;R&amp;"Arial,Kurzíva"&amp;11Strana &amp;P (Celkem 176)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2"/>
  <sheetViews>
    <sheetView showGridLines="0" view="pageBreakPreview" zoomScale="80" zoomScaleNormal="66" zoomScaleSheetLayoutView="80" workbookViewId="0">
      <pane ySplit="7" topLeftCell="A8" activePane="bottomLeft" state="frozenSplit"/>
      <selection activeCell="AW16" sqref="AW16"/>
      <selection pane="bottomLeft" activeCell="P27" sqref="P27"/>
    </sheetView>
  </sheetViews>
  <sheetFormatPr defaultColWidth="9.140625" defaultRowHeight="12.75" outlineLevelCol="1" x14ac:dyDescent="0.2"/>
  <cols>
    <col min="1" max="1" width="5.42578125" style="9" customWidth="1"/>
    <col min="2" max="2" width="6.85546875" style="9" customWidth="1"/>
    <col min="3" max="4" width="5.5703125" style="9" hidden="1" customWidth="1" outlineLevel="1"/>
    <col min="5" max="5" width="6.7109375" style="9" customWidth="1" collapsed="1"/>
    <col min="6" max="6" width="3.7109375" style="9" hidden="1" customWidth="1" outlineLevel="1"/>
    <col min="7" max="7" width="13" style="9" hidden="1" customWidth="1" outlineLevel="1"/>
    <col min="8" max="8" width="70.7109375" style="9" customWidth="1" collapsed="1"/>
    <col min="9" max="9" width="70.7109375" style="9" customWidth="1"/>
    <col min="10" max="10" width="7.140625" style="9" customWidth="1"/>
    <col min="11" max="11" width="14.7109375" style="4" customWidth="1"/>
    <col min="12" max="12" width="15.7109375" style="5" customWidth="1"/>
    <col min="13" max="13" width="13.7109375" style="51" customWidth="1"/>
    <col min="14" max="14" width="15.140625" style="5" customWidth="1"/>
    <col min="15" max="15" width="14.85546875" style="5" customWidth="1"/>
    <col min="16" max="16" width="13.140625" style="5" customWidth="1"/>
    <col min="17" max="17" width="14.85546875" style="5" customWidth="1"/>
    <col min="18" max="18" width="14.42578125" style="5" customWidth="1"/>
    <col min="19" max="19" width="20.7109375" style="14" customWidth="1"/>
    <col min="20" max="20" width="9.140625" style="9" customWidth="1"/>
    <col min="21" max="16384" width="9.140625" style="9"/>
  </cols>
  <sheetData>
    <row r="1" spans="1:20" ht="20.25" x14ac:dyDescent="0.3">
      <c r="A1" s="96" t="s">
        <v>33</v>
      </c>
      <c r="B1" s="1"/>
      <c r="C1" s="1"/>
      <c r="D1" s="1"/>
      <c r="E1" s="1"/>
      <c r="F1" s="1"/>
      <c r="G1" s="1"/>
      <c r="H1" s="58"/>
      <c r="I1" s="3"/>
      <c r="J1" s="1"/>
      <c r="M1" s="48"/>
      <c r="N1" s="6"/>
      <c r="P1" s="6"/>
      <c r="Q1" s="6"/>
      <c r="R1" s="53"/>
      <c r="S1" s="7"/>
      <c r="T1" s="8"/>
    </row>
    <row r="2" spans="1:20" ht="15.75" x14ac:dyDescent="0.25">
      <c r="A2" s="97" t="s">
        <v>19</v>
      </c>
      <c r="B2" s="97"/>
      <c r="C2" s="97"/>
      <c r="D2" s="102"/>
      <c r="E2" s="97"/>
      <c r="F2" s="97"/>
      <c r="G2" s="97"/>
      <c r="H2" s="97" t="s">
        <v>25</v>
      </c>
      <c r="I2" s="98" t="s">
        <v>26</v>
      </c>
      <c r="J2" s="31"/>
      <c r="M2" s="49"/>
      <c r="N2" s="12"/>
      <c r="P2" s="12"/>
      <c r="Q2" s="12"/>
      <c r="R2" s="12"/>
      <c r="S2" s="13"/>
      <c r="T2" s="8"/>
    </row>
    <row r="3" spans="1:20" ht="17.25" customHeight="1" x14ac:dyDescent="0.2">
      <c r="A3" s="97"/>
      <c r="B3" s="97"/>
      <c r="C3" s="97"/>
      <c r="D3" s="102"/>
      <c r="E3" s="97"/>
      <c r="F3" s="97"/>
      <c r="G3" s="97"/>
      <c r="H3" s="97" t="s">
        <v>16</v>
      </c>
      <c r="I3" s="99"/>
      <c r="J3" s="10"/>
      <c r="M3" s="49"/>
      <c r="N3" s="12"/>
      <c r="P3" s="12"/>
      <c r="Q3" s="12"/>
      <c r="S3" s="13"/>
      <c r="T3" s="8"/>
    </row>
    <row r="4" spans="1:20" ht="17.25" customHeight="1" x14ac:dyDescent="0.2">
      <c r="A4" s="10"/>
      <c r="B4" s="10"/>
      <c r="C4" s="10"/>
      <c r="D4" s="10"/>
      <c r="E4" s="10"/>
      <c r="F4" s="10"/>
      <c r="G4" s="10"/>
      <c r="H4" s="10"/>
      <c r="I4" s="11"/>
      <c r="J4" s="10"/>
      <c r="M4" s="49"/>
      <c r="N4" s="12"/>
      <c r="P4" s="12"/>
      <c r="Q4" s="12"/>
      <c r="R4" s="39" t="s">
        <v>17</v>
      </c>
      <c r="S4" s="13"/>
      <c r="T4" s="8"/>
    </row>
    <row r="5" spans="1:20" ht="25.5" customHeight="1" x14ac:dyDescent="0.2">
      <c r="A5" s="199" t="s">
        <v>84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41"/>
    </row>
    <row r="6" spans="1:20" ht="25.5" customHeight="1" x14ac:dyDescent="0.2">
      <c r="A6" s="200" t="s">
        <v>0</v>
      </c>
      <c r="B6" s="200" t="s">
        <v>1</v>
      </c>
      <c r="C6" s="201" t="s">
        <v>3</v>
      </c>
      <c r="D6" s="201" t="s">
        <v>4</v>
      </c>
      <c r="E6" s="201" t="s">
        <v>18</v>
      </c>
      <c r="F6" s="201" t="s">
        <v>5</v>
      </c>
      <c r="G6" s="201" t="s">
        <v>2</v>
      </c>
      <c r="H6" s="201" t="s">
        <v>6</v>
      </c>
      <c r="I6" s="197" t="s">
        <v>7</v>
      </c>
      <c r="J6" s="196" t="s">
        <v>8</v>
      </c>
      <c r="K6" s="197" t="s">
        <v>9</v>
      </c>
      <c r="L6" s="197" t="s">
        <v>14</v>
      </c>
      <c r="M6" s="197" t="s">
        <v>10</v>
      </c>
      <c r="N6" s="195" t="s">
        <v>21</v>
      </c>
      <c r="O6" s="198" t="s">
        <v>22</v>
      </c>
      <c r="P6" s="198"/>
      <c r="Q6" s="198"/>
      <c r="R6" s="195" t="s">
        <v>23</v>
      </c>
      <c r="S6" s="195" t="s">
        <v>11</v>
      </c>
    </row>
    <row r="7" spans="1:20" ht="58.7" customHeight="1" x14ac:dyDescent="0.2">
      <c r="A7" s="200"/>
      <c r="B7" s="200"/>
      <c r="C7" s="201"/>
      <c r="D7" s="201"/>
      <c r="E7" s="201"/>
      <c r="F7" s="201"/>
      <c r="G7" s="201"/>
      <c r="H7" s="201"/>
      <c r="I7" s="197"/>
      <c r="J7" s="196"/>
      <c r="K7" s="197"/>
      <c r="L7" s="197"/>
      <c r="M7" s="197"/>
      <c r="N7" s="195"/>
      <c r="O7" s="40" t="s">
        <v>15</v>
      </c>
      <c r="P7" s="40" t="s">
        <v>20</v>
      </c>
      <c r="Q7" s="40" t="s">
        <v>12</v>
      </c>
      <c r="R7" s="195"/>
      <c r="S7" s="195"/>
    </row>
    <row r="8" spans="1:20" s="34" customFormat="1" ht="25.5" customHeight="1" x14ac:dyDescent="0.3">
      <c r="A8" s="54" t="s">
        <v>45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32">
        <f>SUM(L9:L9)</f>
        <v>3332</v>
      </c>
      <c r="M8" s="45"/>
      <c r="N8" s="32">
        <f>SUM(N9:N9)</f>
        <v>91</v>
      </c>
      <c r="O8" s="32">
        <f>SUM(O9:O9)</f>
        <v>3241</v>
      </c>
      <c r="P8" s="32">
        <f>SUM(P9:P9)</f>
        <v>0</v>
      </c>
      <c r="Q8" s="32">
        <f>SUM(Q9:Q9)</f>
        <v>3241</v>
      </c>
      <c r="R8" s="32">
        <f>SUM(R9:R9)</f>
        <v>0</v>
      </c>
      <c r="S8" s="33"/>
    </row>
    <row r="9" spans="1:20" s="38" customFormat="1" ht="64.5" customHeight="1" x14ac:dyDescent="0.2">
      <c r="A9" s="15">
        <v>1</v>
      </c>
      <c r="B9" s="15" t="s">
        <v>37</v>
      </c>
      <c r="C9" s="15">
        <v>4357</v>
      </c>
      <c r="D9" s="15">
        <v>6121</v>
      </c>
      <c r="E9" s="15">
        <v>61</v>
      </c>
      <c r="F9" s="15">
        <v>11</v>
      </c>
      <c r="G9" s="56">
        <v>60002101411</v>
      </c>
      <c r="H9" s="17" t="s">
        <v>32</v>
      </c>
      <c r="I9" s="52" t="s">
        <v>50</v>
      </c>
      <c r="J9" s="15" t="s">
        <v>40</v>
      </c>
      <c r="K9" s="15" t="s">
        <v>39</v>
      </c>
      <c r="L9" s="43">
        <v>3332</v>
      </c>
      <c r="M9" s="29">
        <v>2022</v>
      </c>
      <c r="N9" s="44">
        <v>91</v>
      </c>
      <c r="O9" s="42">
        <f t="shared" ref="O9" si="0">P9+Q9</f>
        <v>3241</v>
      </c>
      <c r="P9" s="47"/>
      <c r="Q9" s="153">
        <v>3241</v>
      </c>
      <c r="R9" s="47">
        <f t="shared" ref="R9" si="1">L9-N9-O9</f>
        <v>0</v>
      </c>
      <c r="S9" s="59" t="s">
        <v>142</v>
      </c>
      <c r="T9" s="140" t="e">
        <f>#REF!+O9</f>
        <v>#REF!</v>
      </c>
    </row>
    <row r="10" spans="1:20" ht="35.25" customHeight="1" x14ac:dyDescent="0.2">
      <c r="A10" s="55" t="s">
        <v>34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30">
        <f>+L8</f>
        <v>3332</v>
      </c>
      <c r="M10" s="46"/>
      <c r="N10" s="30">
        <f>+N8</f>
        <v>91</v>
      </c>
      <c r="O10" s="30">
        <f>+O8</f>
        <v>3241</v>
      </c>
      <c r="P10" s="30">
        <f>+P8</f>
        <v>0</v>
      </c>
      <c r="Q10" s="30">
        <f>+Q8</f>
        <v>3241</v>
      </c>
      <c r="R10" s="30">
        <f>+R8</f>
        <v>0</v>
      </c>
      <c r="S10" s="26"/>
    </row>
    <row r="11" spans="1:20" s="5" customFormat="1" x14ac:dyDescent="0.2">
      <c r="A11" s="4"/>
      <c r="B11" s="4"/>
      <c r="C11" s="4"/>
      <c r="D11" s="4"/>
      <c r="E11" s="4"/>
      <c r="F11" s="4"/>
      <c r="G11" s="4"/>
      <c r="H11" s="21"/>
      <c r="I11" s="4"/>
      <c r="J11" s="22"/>
      <c r="K11" s="18"/>
      <c r="L11" s="19"/>
      <c r="M11" s="50"/>
      <c r="N11" s="20"/>
      <c r="S11" s="14"/>
      <c r="T11" s="9"/>
    </row>
    <row r="12" spans="1:20" s="5" customFormat="1" x14ac:dyDescent="0.2">
      <c r="A12" s="4"/>
      <c r="B12" s="4"/>
      <c r="C12" s="4"/>
      <c r="D12" s="4"/>
      <c r="E12" s="4"/>
      <c r="F12" s="4"/>
      <c r="G12" s="4"/>
      <c r="H12" s="4"/>
      <c r="I12" s="4"/>
      <c r="J12" s="23"/>
      <c r="K12" s="24"/>
      <c r="L12" s="25"/>
      <c r="M12" s="51"/>
      <c r="S12" s="14"/>
      <c r="T12" s="9"/>
    </row>
    <row r="13" spans="1:20" s="5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23"/>
      <c r="K13" s="24"/>
      <c r="L13" s="25"/>
      <c r="M13" s="51"/>
      <c r="S13" s="14"/>
      <c r="T13" s="9"/>
    </row>
    <row r="14" spans="1:20" s="5" customFormat="1" x14ac:dyDescent="0.2">
      <c r="A14" s="4"/>
      <c r="B14" s="4"/>
      <c r="C14" s="4"/>
      <c r="D14" s="4"/>
      <c r="E14" s="4"/>
      <c r="F14" s="4"/>
      <c r="G14" s="4"/>
      <c r="H14" s="4"/>
      <c r="I14" s="4"/>
      <c r="J14" s="9"/>
      <c r="K14" s="24"/>
      <c r="L14" s="25"/>
      <c r="M14" s="51"/>
      <c r="S14" s="14"/>
      <c r="T14" s="9"/>
    </row>
    <row r="15" spans="1:20" s="5" customFormat="1" x14ac:dyDescent="0.2">
      <c r="A15" s="4"/>
      <c r="B15" s="4"/>
      <c r="C15" s="4"/>
      <c r="D15" s="4"/>
      <c r="E15" s="4"/>
      <c r="F15" s="4"/>
      <c r="G15" s="4"/>
      <c r="H15" s="4"/>
      <c r="I15" s="4"/>
      <c r="J15" s="9"/>
      <c r="K15" s="24"/>
      <c r="L15" s="25"/>
      <c r="M15" s="51"/>
      <c r="S15" s="14"/>
      <c r="T15" s="9"/>
    </row>
    <row r="16" spans="1:20" s="5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9"/>
      <c r="K16" s="24"/>
      <c r="L16" s="25"/>
      <c r="M16" s="51"/>
      <c r="S16" s="14"/>
      <c r="T16" s="9"/>
    </row>
    <row r="17" spans="1:20" s="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9"/>
      <c r="K17" s="24"/>
      <c r="L17" s="25"/>
      <c r="M17" s="51"/>
      <c r="S17" s="14"/>
      <c r="T17" s="9"/>
    </row>
    <row r="18" spans="1:20" s="5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9"/>
      <c r="K18" s="24"/>
      <c r="L18" s="25"/>
      <c r="M18" s="51"/>
      <c r="S18" s="14"/>
      <c r="T18" s="9"/>
    </row>
    <row r="19" spans="1:20" s="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9"/>
      <c r="K19" s="24"/>
      <c r="L19" s="25"/>
      <c r="M19" s="51"/>
      <c r="S19" s="14"/>
      <c r="T19" s="9"/>
    </row>
    <row r="20" spans="1:20" s="5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9"/>
      <c r="K20" s="24"/>
      <c r="L20" s="25"/>
      <c r="M20" s="51"/>
      <c r="S20" s="14"/>
      <c r="T20" s="9"/>
    </row>
    <row r="21" spans="1:20" s="5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9"/>
      <c r="K21" s="24"/>
      <c r="L21" s="25"/>
      <c r="M21" s="51"/>
      <c r="S21" s="14"/>
      <c r="T21" s="9"/>
    </row>
    <row r="22" spans="1:20" s="5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9"/>
      <c r="K22" s="24"/>
      <c r="L22" s="25"/>
      <c r="M22" s="51"/>
      <c r="S22" s="14"/>
      <c r="T22" s="9"/>
    </row>
    <row r="23" spans="1:20" s="5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9"/>
      <c r="K23" s="24"/>
      <c r="L23" s="25"/>
      <c r="M23" s="51"/>
      <c r="S23" s="14"/>
      <c r="T23" s="9"/>
    </row>
    <row r="24" spans="1:20" s="5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9"/>
      <c r="K24" s="24"/>
      <c r="L24" s="25"/>
      <c r="M24" s="51"/>
      <c r="S24" s="14"/>
      <c r="T24" s="9"/>
    </row>
    <row r="25" spans="1:20" s="5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9"/>
      <c r="K25" s="24"/>
      <c r="L25" s="25"/>
      <c r="M25" s="51"/>
      <c r="S25" s="14"/>
      <c r="T25" s="9"/>
    </row>
    <row r="26" spans="1:20" s="5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9"/>
      <c r="K26" s="24"/>
      <c r="L26" s="25"/>
      <c r="M26" s="51"/>
      <c r="S26" s="14"/>
      <c r="T26" s="9"/>
    </row>
    <row r="27" spans="1:20" s="5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9"/>
      <c r="K27" s="24"/>
      <c r="L27" s="25"/>
      <c r="M27" s="51"/>
      <c r="S27" s="14"/>
      <c r="T27" s="9"/>
    </row>
    <row r="28" spans="1:20" s="5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9"/>
      <c r="K28" s="24"/>
      <c r="L28" s="25"/>
      <c r="M28" s="51"/>
      <c r="S28" s="14"/>
      <c r="T28" s="9"/>
    </row>
    <row r="29" spans="1:20" s="5" customFormat="1" x14ac:dyDescent="0.2">
      <c r="A29" s="4"/>
      <c r="B29" s="4"/>
      <c r="C29" s="4"/>
      <c r="D29" s="4"/>
      <c r="E29" s="4"/>
      <c r="F29" s="4"/>
      <c r="G29" s="4"/>
      <c r="H29" s="4"/>
      <c r="I29" s="4"/>
      <c r="J29" s="9"/>
      <c r="K29" s="24"/>
      <c r="L29" s="25"/>
      <c r="M29" s="51"/>
      <c r="S29" s="14"/>
      <c r="T29" s="9"/>
    </row>
    <row r="30" spans="1:20" s="5" customFormat="1" x14ac:dyDescent="0.2">
      <c r="A30" s="4"/>
      <c r="B30" s="4"/>
      <c r="C30" s="4"/>
      <c r="D30" s="4"/>
      <c r="E30" s="4"/>
      <c r="F30" s="4"/>
      <c r="G30" s="4"/>
      <c r="H30" s="4"/>
      <c r="I30" s="4"/>
      <c r="J30" s="9"/>
      <c r="K30" s="24"/>
      <c r="L30" s="25"/>
      <c r="M30" s="51"/>
      <c r="S30" s="14"/>
      <c r="T30" s="9"/>
    </row>
    <row r="31" spans="1:20" s="5" customForma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4"/>
      <c r="L31" s="25"/>
      <c r="M31" s="51"/>
      <c r="S31" s="14"/>
      <c r="T31" s="9"/>
    </row>
    <row r="32" spans="1:20" s="5" customForma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4"/>
      <c r="L32" s="25"/>
      <c r="M32" s="51"/>
      <c r="S32" s="14"/>
      <c r="T32" s="9"/>
    </row>
  </sheetData>
  <mergeCells count="18">
    <mergeCell ref="S6:S7"/>
    <mergeCell ref="J6:J7"/>
    <mergeCell ref="K6:K7"/>
    <mergeCell ref="L6:L7"/>
    <mergeCell ref="M6:M7"/>
    <mergeCell ref="N6:N7"/>
    <mergeCell ref="O6:Q6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45" firstPageNumber="124" fitToHeight="2" orientation="landscape" useFirstPageNumber="1" r:id="rId1"/>
  <headerFooter alignWithMargins="0">
    <oddFooter xml:space="preserve">&amp;L&amp;"Arial,Kurzíva"Zastupitelstvo  Olomouckého kraje 13-12-2021
13. - Rozpočet Olomouckého kraje na rok 2022 - návrh rozpočtu
Příloha č. 5d) Nové investice&amp;R&amp;"Arial,Kurzíva"&amp;11Strana &amp;P (Celkem 176)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2"/>
  <sheetViews>
    <sheetView showGridLines="0" view="pageBreakPreview" zoomScale="80" zoomScaleNormal="66" zoomScaleSheetLayoutView="80" workbookViewId="0">
      <pane ySplit="7" topLeftCell="A8" activePane="bottomLeft" state="frozenSplit"/>
      <selection activeCell="AW16" sqref="AW16"/>
      <selection pane="bottomLeft" activeCell="I27" sqref="I27"/>
    </sheetView>
  </sheetViews>
  <sheetFormatPr defaultColWidth="9.140625" defaultRowHeight="12.75" outlineLevelCol="1" x14ac:dyDescent="0.2"/>
  <cols>
    <col min="1" max="1" width="5.42578125" style="9" customWidth="1"/>
    <col min="2" max="2" width="6" style="9" customWidth="1"/>
    <col min="3" max="4" width="6.42578125" style="9" hidden="1" customWidth="1" outlineLevel="1"/>
    <col min="5" max="5" width="7.5703125" style="9" customWidth="1" collapsed="1"/>
    <col min="6" max="6" width="3.7109375" style="9" hidden="1" customWidth="1" outlineLevel="1"/>
    <col min="7" max="7" width="15.5703125" style="9" hidden="1" customWidth="1" outlineLevel="1"/>
    <col min="8" max="8" width="89.28515625" style="9" customWidth="1" collapsed="1"/>
    <col min="9" max="9" width="70.7109375" style="9" customWidth="1"/>
    <col min="10" max="10" width="7.140625" style="9" customWidth="1"/>
    <col min="11" max="11" width="14.7109375" style="4" customWidth="1"/>
    <col min="12" max="12" width="14.28515625" style="5" customWidth="1"/>
    <col min="13" max="13" width="13.7109375" style="51" customWidth="1"/>
    <col min="14" max="14" width="15.140625" style="5" customWidth="1"/>
    <col min="15" max="15" width="14.85546875" style="5" customWidth="1"/>
    <col min="16" max="16" width="13.140625" style="5" customWidth="1"/>
    <col min="17" max="17" width="14.85546875" style="5" customWidth="1"/>
    <col min="18" max="18" width="14.42578125" style="5" customWidth="1"/>
    <col min="19" max="19" width="43.5703125" style="14" hidden="1" customWidth="1"/>
    <col min="20" max="20" width="0" style="9" hidden="1" customWidth="1"/>
    <col min="21" max="16384" width="9.140625" style="9"/>
  </cols>
  <sheetData>
    <row r="1" spans="1:21" ht="20.25" x14ac:dyDescent="0.3">
      <c r="A1" s="96" t="s">
        <v>148</v>
      </c>
      <c r="B1" s="1"/>
      <c r="C1" s="1"/>
      <c r="D1" s="1"/>
      <c r="E1" s="1"/>
      <c r="F1" s="1"/>
      <c r="G1" s="1"/>
      <c r="H1" s="2"/>
      <c r="I1" s="3"/>
      <c r="J1" s="1"/>
      <c r="M1" s="48"/>
      <c r="N1" s="6"/>
      <c r="P1" s="6"/>
      <c r="Q1" s="6"/>
      <c r="R1" s="53"/>
      <c r="S1" s="7"/>
      <c r="T1" s="8"/>
    </row>
    <row r="2" spans="1:21" ht="15.75" x14ac:dyDescent="0.25">
      <c r="A2" s="97" t="s">
        <v>19</v>
      </c>
      <c r="B2" s="97"/>
      <c r="C2" s="97"/>
      <c r="D2" s="102"/>
      <c r="E2" s="97"/>
      <c r="F2" s="97"/>
      <c r="G2" s="97"/>
      <c r="H2" s="97" t="s">
        <v>25</v>
      </c>
      <c r="I2" s="98" t="s">
        <v>26</v>
      </c>
      <c r="J2" s="31"/>
      <c r="M2" s="49"/>
      <c r="N2" s="12"/>
      <c r="P2" s="12"/>
      <c r="Q2" s="12"/>
      <c r="R2" s="12"/>
      <c r="S2" s="13"/>
      <c r="T2" s="8"/>
    </row>
    <row r="3" spans="1:21" ht="17.25" customHeight="1" x14ac:dyDescent="0.2">
      <c r="A3" s="97"/>
      <c r="B3" s="97"/>
      <c r="C3" s="97"/>
      <c r="D3" s="102"/>
      <c r="E3" s="97"/>
      <c r="F3" s="97"/>
      <c r="G3" s="97"/>
      <c r="H3" s="97" t="s">
        <v>16</v>
      </c>
      <c r="I3" s="99"/>
      <c r="J3" s="97"/>
      <c r="M3" s="49"/>
      <c r="N3" s="12"/>
      <c r="P3" s="12"/>
      <c r="Q3" s="12"/>
      <c r="S3" s="13"/>
      <c r="T3" s="8"/>
    </row>
    <row r="4" spans="1:21" ht="17.25" customHeight="1" x14ac:dyDescent="0.2">
      <c r="A4" s="97"/>
      <c r="B4" s="97"/>
      <c r="C4" s="97"/>
      <c r="D4" s="97"/>
      <c r="E4" s="97"/>
      <c r="F4" s="97"/>
      <c r="G4" s="97"/>
      <c r="H4" s="97"/>
      <c r="I4" s="99"/>
      <c r="J4" s="97"/>
      <c r="M4" s="49"/>
      <c r="N4" s="12"/>
      <c r="P4" s="12"/>
      <c r="Q4" s="12"/>
      <c r="R4" s="39" t="s">
        <v>17</v>
      </c>
      <c r="S4" s="13"/>
      <c r="T4" s="8"/>
    </row>
    <row r="5" spans="1:21" ht="25.5" customHeight="1" x14ac:dyDescent="0.2">
      <c r="A5" s="199" t="s">
        <v>129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41"/>
    </row>
    <row r="6" spans="1:21" ht="25.5" customHeight="1" x14ac:dyDescent="0.2">
      <c r="A6" s="200" t="s">
        <v>0</v>
      </c>
      <c r="B6" s="200" t="s">
        <v>1</v>
      </c>
      <c r="C6" s="201" t="s">
        <v>3</v>
      </c>
      <c r="D6" s="201" t="s">
        <v>4</v>
      </c>
      <c r="E6" s="201" t="s">
        <v>18</v>
      </c>
      <c r="F6" s="201" t="s">
        <v>5</v>
      </c>
      <c r="G6" s="201" t="s">
        <v>2</v>
      </c>
      <c r="H6" s="201" t="s">
        <v>6</v>
      </c>
      <c r="I6" s="197" t="s">
        <v>7</v>
      </c>
      <c r="J6" s="196" t="s">
        <v>8</v>
      </c>
      <c r="K6" s="197" t="s">
        <v>9</v>
      </c>
      <c r="L6" s="197" t="s">
        <v>14</v>
      </c>
      <c r="M6" s="197" t="s">
        <v>10</v>
      </c>
      <c r="N6" s="195" t="s">
        <v>28</v>
      </c>
      <c r="O6" s="198" t="s">
        <v>22</v>
      </c>
      <c r="P6" s="198"/>
      <c r="Q6" s="198"/>
      <c r="R6" s="195" t="s">
        <v>23</v>
      </c>
      <c r="S6" s="195" t="s">
        <v>11</v>
      </c>
    </row>
    <row r="7" spans="1:21" ht="58.7" customHeight="1" x14ac:dyDescent="0.2">
      <c r="A7" s="200"/>
      <c r="B7" s="200"/>
      <c r="C7" s="201"/>
      <c r="D7" s="201"/>
      <c r="E7" s="201"/>
      <c r="F7" s="201"/>
      <c r="G7" s="201"/>
      <c r="H7" s="201"/>
      <c r="I7" s="197"/>
      <c r="J7" s="196"/>
      <c r="K7" s="197"/>
      <c r="L7" s="197"/>
      <c r="M7" s="197"/>
      <c r="N7" s="195"/>
      <c r="O7" s="40" t="s">
        <v>15</v>
      </c>
      <c r="P7" s="40" t="s">
        <v>20</v>
      </c>
      <c r="Q7" s="40" t="s">
        <v>12</v>
      </c>
      <c r="R7" s="195"/>
      <c r="S7" s="195"/>
    </row>
    <row r="8" spans="1:21" s="34" customFormat="1" ht="25.5" customHeight="1" x14ac:dyDescent="0.3">
      <c r="A8" s="54" t="s">
        <v>147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32">
        <f>SUM(L9:L9)</f>
        <v>25000</v>
      </c>
      <c r="M8" s="45"/>
      <c r="N8" s="32">
        <f>SUM(N9:N9)</f>
        <v>0</v>
      </c>
      <c r="O8" s="32">
        <f>SUM(O9:O9)</f>
        <v>500</v>
      </c>
      <c r="P8" s="32">
        <f>SUM(P9:P9)</f>
        <v>0</v>
      </c>
      <c r="Q8" s="32">
        <f>SUM(Q9:Q9)</f>
        <v>500</v>
      </c>
      <c r="R8" s="32">
        <f>SUM(R9:R9)</f>
        <v>24500</v>
      </c>
      <c r="S8" s="33"/>
    </row>
    <row r="9" spans="1:21" s="38" customFormat="1" ht="60" customHeight="1" x14ac:dyDescent="0.2">
      <c r="A9" s="105">
        <v>1</v>
      </c>
      <c r="B9" s="105"/>
      <c r="C9" s="105">
        <v>2212</v>
      </c>
      <c r="D9" s="105">
        <v>6121</v>
      </c>
      <c r="E9" s="105">
        <v>61</v>
      </c>
      <c r="F9" s="105">
        <v>12</v>
      </c>
      <c r="G9" s="107">
        <v>60004101517</v>
      </c>
      <c r="H9" s="17" t="s">
        <v>150</v>
      </c>
      <c r="I9" s="100" t="s">
        <v>151</v>
      </c>
      <c r="J9" s="105"/>
      <c r="K9" s="105" t="s">
        <v>152</v>
      </c>
      <c r="L9" s="43">
        <v>25000</v>
      </c>
      <c r="M9" s="106" t="s">
        <v>90</v>
      </c>
      <c r="N9" s="44">
        <v>0</v>
      </c>
      <c r="O9" s="42">
        <f>P9+Q9</f>
        <v>500</v>
      </c>
      <c r="P9" s="47"/>
      <c r="Q9" s="153">
        <v>500</v>
      </c>
      <c r="R9" s="47">
        <f>L9-O9</f>
        <v>24500</v>
      </c>
      <c r="S9" s="27"/>
      <c r="U9" s="140">
        <f>O9</f>
        <v>500</v>
      </c>
    </row>
    <row r="10" spans="1:21" ht="35.25" customHeight="1" x14ac:dyDescent="0.2">
      <c r="A10" s="55" t="s">
        <v>137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30">
        <f>+L8</f>
        <v>25000</v>
      </c>
      <c r="M10" s="46"/>
      <c r="N10" s="30">
        <f>+N8</f>
        <v>0</v>
      </c>
      <c r="O10" s="30">
        <f t="shared" ref="O10:R10" si="0">+O8</f>
        <v>500</v>
      </c>
      <c r="P10" s="30">
        <f t="shared" si="0"/>
        <v>0</v>
      </c>
      <c r="Q10" s="30">
        <f t="shared" si="0"/>
        <v>500</v>
      </c>
      <c r="R10" s="30">
        <f t="shared" si="0"/>
        <v>24500</v>
      </c>
      <c r="S10" s="26"/>
    </row>
    <row r="11" spans="1:21" s="5" customFormat="1" x14ac:dyDescent="0.2">
      <c r="A11" s="4"/>
      <c r="B11" s="4"/>
      <c r="C11" s="4"/>
      <c r="D11" s="4"/>
      <c r="E11" s="4"/>
      <c r="F11" s="4"/>
      <c r="G11" s="4"/>
      <c r="H11" s="21"/>
      <c r="I11" s="4"/>
      <c r="J11" s="22"/>
      <c r="K11" s="18"/>
      <c r="L11" s="19"/>
      <c r="M11" s="50"/>
      <c r="N11" s="20"/>
      <c r="S11" s="14"/>
      <c r="T11" s="9"/>
    </row>
    <row r="12" spans="1:21" s="5" customFormat="1" x14ac:dyDescent="0.2">
      <c r="A12" s="4"/>
      <c r="B12" s="4"/>
      <c r="C12" s="4"/>
      <c r="D12" s="4"/>
      <c r="E12" s="4"/>
      <c r="F12" s="4"/>
      <c r="G12" s="4"/>
      <c r="H12" s="4"/>
      <c r="I12" s="4"/>
      <c r="J12" s="23"/>
      <c r="K12" s="24"/>
      <c r="L12" s="25"/>
      <c r="M12" s="51"/>
      <c r="S12" s="14"/>
      <c r="T12" s="9"/>
    </row>
    <row r="13" spans="1:21" s="5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23"/>
      <c r="K13" s="24"/>
      <c r="L13" s="25"/>
      <c r="M13" s="51"/>
      <c r="S13" s="14"/>
      <c r="T13" s="9"/>
    </row>
    <row r="14" spans="1:21" s="5" customFormat="1" x14ac:dyDescent="0.2">
      <c r="A14" s="4"/>
      <c r="B14" s="4"/>
      <c r="C14" s="4"/>
      <c r="D14" s="4"/>
      <c r="E14" s="4"/>
      <c r="F14" s="4"/>
      <c r="G14" s="4"/>
      <c r="H14" s="4"/>
      <c r="I14" s="4"/>
      <c r="J14" s="9"/>
      <c r="K14" s="24"/>
      <c r="L14" s="25"/>
      <c r="M14" s="51"/>
      <c r="S14" s="14"/>
      <c r="T14" s="9"/>
    </row>
    <row r="15" spans="1:21" s="5" customFormat="1" x14ac:dyDescent="0.2">
      <c r="A15" s="4"/>
      <c r="B15" s="4"/>
      <c r="C15" s="4"/>
      <c r="D15" s="4"/>
      <c r="E15" s="4"/>
      <c r="F15" s="4"/>
      <c r="G15" s="4"/>
      <c r="H15" s="4"/>
      <c r="I15" s="4"/>
      <c r="J15" s="9"/>
      <c r="K15" s="24"/>
      <c r="L15" s="25"/>
      <c r="M15" s="51"/>
      <c r="S15" s="14"/>
      <c r="T15" s="9"/>
    </row>
    <row r="16" spans="1:21" s="5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9"/>
      <c r="K16" s="24"/>
      <c r="L16" s="25"/>
      <c r="M16" s="51"/>
      <c r="S16" s="14"/>
      <c r="T16" s="9"/>
    </row>
    <row r="17" spans="1:20" s="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9"/>
      <c r="K17" s="24"/>
      <c r="L17" s="25"/>
      <c r="M17" s="51"/>
      <c r="S17" s="14"/>
      <c r="T17" s="9"/>
    </row>
    <row r="18" spans="1:20" s="5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9"/>
      <c r="K18" s="24"/>
      <c r="L18" s="25"/>
      <c r="M18" s="51"/>
      <c r="S18" s="14"/>
      <c r="T18" s="9"/>
    </row>
    <row r="19" spans="1:20" s="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9"/>
      <c r="K19" s="24"/>
      <c r="L19" s="25"/>
      <c r="M19" s="51"/>
      <c r="S19" s="14"/>
      <c r="T19" s="9"/>
    </row>
    <row r="20" spans="1:20" s="5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9"/>
      <c r="K20" s="24"/>
      <c r="L20" s="25"/>
      <c r="M20" s="51"/>
      <c r="S20" s="14"/>
      <c r="T20" s="9"/>
    </row>
    <row r="21" spans="1:20" s="5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9"/>
      <c r="K21" s="24"/>
      <c r="L21" s="25"/>
      <c r="M21" s="51"/>
      <c r="S21" s="14"/>
      <c r="T21" s="9"/>
    </row>
    <row r="22" spans="1:20" s="5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9"/>
      <c r="K22" s="24"/>
      <c r="L22" s="25"/>
      <c r="M22" s="51"/>
      <c r="S22" s="14"/>
      <c r="T22" s="9"/>
    </row>
    <row r="23" spans="1:20" s="5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9"/>
      <c r="K23" s="24"/>
      <c r="L23" s="25"/>
      <c r="M23" s="51"/>
      <c r="S23" s="14"/>
      <c r="T23" s="9"/>
    </row>
    <row r="24" spans="1:20" s="5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9"/>
      <c r="K24" s="24"/>
      <c r="L24" s="25"/>
      <c r="M24" s="51"/>
      <c r="S24" s="14"/>
      <c r="T24" s="9"/>
    </row>
    <row r="25" spans="1:20" s="5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9"/>
      <c r="K25" s="24"/>
      <c r="L25" s="25"/>
      <c r="M25" s="51"/>
      <c r="S25" s="14"/>
      <c r="T25" s="9"/>
    </row>
    <row r="26" spans="1:20" s="5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9"/>
      <c r="K26" s="24"/>
      <c r="L26" s="25"/>
      <c r="M26" s="51"/>
      <c r="S26" s="14"/>
      <c r="T26" s="9"/>
    </row>
    <row r="27" spans="1:20" s="5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9"/>
      <c r="K27" s="24"/>
      <c r="L27" s="25"/>
      <c r="M27" s="51"/>
      <c r="S27" s="14"/>
      <c r="T27" s="9"/>
    </row>
    <row r="28" spans="1:20" s="5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9"/>
      <c r="K28" s="24"/>
      <c r="L28" s="25"/>
      <c r="M28" s="51"/>
      <c r="S28" s="14"/>
      <c r="T28" s="9"/>
    </row>
    <row r="29" spans="1:20" s="5" customFormat="1" x14ac:dyDescent="0.2">
      <c r="A29" s="4"/>
      <c r="B29" s="4"/>
      <c r="C29" s="4"/>
      <c r="D29" s="4"/>
      <c r="E29" s="4"/>
      <c r="F29" s="4"/>
      <c r="G29" s="4"/>
      <c r="H29" s="4"/>
      <c r="I29" s="4"/>
      <c r="J29" s="9"/>
      <c r="K29" s="24"/>
      <c r="L29" s="25"/>
      <c r="M29" s="51"/>
      <c r="S29" s="14"/>
      <c r="T29" s="9"/>
    </row>
    <row r="30" spans="1:20" s="5" customFormat="1" x14ac:dyDescent="0.2">
      <c r="A30" s="4"/>
      <c r="B30" s="4"/>
      <c r="C30" s="4"/>
      <c r="D30" s="4"/>
      <c r="E30" s="4"/>
      <c r="F30" s="4"/>
      <c r="G30" s="4"/>
      <c r="H30" s="4"/>
      <c r="I30" s="4"/>
      <c r="J30" s="9"/>
      <c r="K30" s="24"/>
      <c r="L30" s="25"/>
      <c r="M30" s="51"/>
      <c r="S30" s="14"/>
      <c r="T30" s="9"/>
    </row>
    <row r="31" spans="1:20" s="5" customForma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4"/>
      <c r="L31" s="25"/>
      <c r="M31" s="51"/>
      <c r="S31" s="14"/>
      <c r="T31" s="9"/>
    </row>
    <row r="32" spans="1:20" s="5" customForma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4"/>
      <c r="L32" s="25"/>
      <c r="M32" s="51"/>
      <c r="S32" s="14"/>
      <c r="T32" s="9"/>
    </row>
  </sheetData>
  <mergeCells count="18">
    <mergeCell ref="S6:S7"/>
    <mergeCell ref="J6:J7"/>
    <mergeCell ref="K6:K7"/>
    <mergeCell ref="L6:L7"/>
    <mergeCell ref="M6:M7"/>
    <mergeCell ref="N6:N7"/>
    <mergeCell ref="O6:Q6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45" firstPageNumber="125" fitToHeight="2" orientation="landscape" useFirstPageNumber="1" r:id="rId1"/>
  <headerFooter alignWithMargins="0">
    <oddFooter xml:space="preserve">&amp;L&amp;"Arial,Kurzíva"Zastupitelstvo  Olomouckého kraje 13-12-2021
13. - Rozpočet Olomouckého kraje na rok 2022 - návrh rozpočtu
Příloha č. 5d) Nové investice&amp;R&amp;"Arial,Kurzíva"&amp;11Strana &amp;P (Celkem 176)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40"/>
  <sheetViews>
    <sheetView showGridLines="0" view="pageBreakPreview" zoomScale="80" zoomScaleNormal="66" zoomScaleSheetLayoutView="80" workbookViewId="0">
      <pane ySplit="7" topLeftCell="A8" activePane="bottomLeft" state="frozenSplit"/>
      <selection activeCell="AW16" sqref="AW16"/>
      <selection pane="bottomLeft" activeCell="I25" sqref="I25"/>
    </sheetView>
  </sheetViews>
  <sheetFormatPr defaultColWidth="9.140625" defaultRowHeight="12.75" outlineLevelCol="1" x14ac:dyDescent="0.2"/>
  <cols>
    <col min="1" max="1" width="5.42578125" style="9" customWidth="1"/>
    <col min="2" max="2" width="6" style="9" customWidth="1"/>
    <col min="3" max="4" width="6.42578125" style="9" hidden="1" customWidth="1" outlineLevel="1"/>
    <col min="5" max="5" width="7.5703125" style="9" customWidth="1" collapsed="1"/>
    <col min="6" max="6" width="3.7109375" style="9" hidden="1" customWidth="1" outlineLevel="1"/>
    <col min="7" max="7" width="15.5703125" style="9" hidden="1" customWidth="1" outlineLevel="1"/>
    <col min="8" max="8" width="70.7109375" style="9" customWidth="1" collapsed="1"/>
    <col min="9" max="9" width="70.7109375" style="9" customWidth="1"/>
    <col min="10" max="10" width="7.140625" style="9" customWidth="1"/>
    <col min="11" max="11" width="14.7109375" style="4" customWidth="1"/>
    <col min="12" max="12" width="14.28515625" style="5" customWidth="1"/>
    <col min="13" max="13" width="13.7109375" style="51" customWidth="1"/>
    <col min="14" max="14" width="15.140625" style="5" customWidth="1"/>
    <col min="15" max="15" width="14.85546875" style="5" customWidth="1"/>
    <col min="16" max="16" width="13.140625" style="5" customWidth="1"/>
    <col min="17" max="17" width="14.85546875" style="5" customWidth="1"/>
    <col min="18" max="18" width="14.42578125" style="5" customWidth="1"/>
    <col min="19" max="19" width="43.5703125" style="14" hidden="1" customWidth="1"/>
    <col min="20" max="20" width="0" style="9" hidden="1" customWidth="1"/>
    <col min="21" max="16384" width="9.140625" style="9"/>
  </cols>
  <sheetData>
    <row r="1" spans="1:21" ht="20.25" x14ac:dyDescent="0.3">
      <c r="A1" s="96" t="s">
        <v>127</v>
      </c>
      <c r="B1" s="1"/>
      <c r="C1" s="1"/>
      <c r="D1" s="1"/>
      <c r="E1" s="1"/>
      <c r="F1" s="1"/>
      <c r="G1" s="1"/>
      <c r="H1" s="2"/>
      <c r="I1" s="3"/>
      <c r="J1" s="1"/>
      <c r="M1" s="48"/>
      <c r="N1" s="6"/>
      <c r="P1" s="6"/>
      <c r="Q1" s="6"/>
      <c r="R1" s="53"/>
      <c r="S1" s="7"/>
      <c r="T1" s="8"/>
    </row>
    <row r="2" spans="1:21" ht="15.75" x14ac:dyDescent="0.25">
      <c r="A2" s="97" t="s">
        <v>19</v>
      </c>
      <c r="B2" s="97"/>
      <c r="C2" s="97"/>
      <c r="D2" s="102"/>
      <c r="E2" s="97"/>
      <c r="F2" s="97"/>
      <c r="G2" s="97"/>
      <c r="H2" s="97" t="s">
        <v>138</v>
      </c>
      <c r="I2" s="98" t="s">
        <v>128</v>
      </c>
      <c r="J2" s="31"/>
      <c r="M2" s="49"/>
      <c r="N2" s="12"/>
      <c r="P2" s="12"/>
      <c r="Q2" s="12"/>
      <c r="R2" s="12"/>
      <c r="S2" s="13"/>
      <c r="T2" s="8"/>
    </row>
    <row r="3" spans="1:21" ht="17.25" customHeight="1" x14ac:dyDescent="0.2">
      <c r="A3" s="97"/>
      <c r="B3" s="97"/>
      <c r="C3" s="97"/>
      <c r="D3" s="102"/>
      <c r="E3" s="97"/>
      <c r="F3" s="97"/>
      <c r="G3" s="97"/>
      <c r="H3" s="97" t="s">
        <v>16</v>
      </c>
      <c r="I3" s="99"/>
      <c r="J3" s="97"/>
      <c r="M3" s="49"/>
      <c r="N3" s="12"/>
      <c r="P3" s="12"/>
      <c r="Q3" s="12"/>
      <c r="S3" s="13"/>
      <c r="T3" s="8"/>
    </row>
    <row r="4" spans="1:21" ht="17.25" customHeight="1" x14ac:dyDescent="0.2">
      <c r="A4" s="97"/>
      <c r="B4" s="97"/>
      <c r="C4" s="97"/>
      <c r="D4" s="97"/>
      <c r="E4" s="97"/>
      <c r="F4" s="97"/>
      <c r="G4" s="97"/>
      <c r="H4" s="97"/>
      <c r="I4" s="99"/>
      <c r="J4" s="97"/>
      <c r="M4" s="49"/>
      <c r="N4" s="12"/>
      <c r="P4" s="12"/>
      <c r="Q4" s="12"/>
      <c r="R4" s="39" t="s">
        <v>17</v>
      </c>
      <c r="S4" s="13"/>
      <c r="T4" s="8"/>
    </row>
    <row r="5" spans="1:21" ht="25.5" customHeight="1" x14ac:dyDescent="0.2">
      <c r="A5" s="199" t="s">
        <v>129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41"/>
    </row>
    <row r="6" spans="1:21" ht="25.5" customHeight="1" x14ac:dyDescent="0.2">
      <c r="A6" s="200" t="s">
        <v>0</v>
      </c>
      <c r="B6" s="200" t="s">
        <v>1</v>
      </c>
      <c r="C6" s="201" t="s">
        <v>3</v>
      </c>
      <c r="D6" s="201" t="s">
        <v>4</v>
      </c>
      <c r="E6" s="201" t="s">
        <v>18</v>
      </c>
      <c r="F6" s="201" t="s">
        <v>5</v>
      </c>
      <c r="G6" s="201" t="s">
        <v>2</v>
      </c>
      <c r="H6" s="201" t="s">
        <v>6</v>
      </c>
      <c r="I6" s="197" t="s">
        <v>7</v>
      </c>
      <c r="J6" s="196" t="s">
        <v>8</v>
      </c>
      <c r="K6" s="197" t="s">
        <v>9</v>
      </c>
      <c r="L6" s="197" t="s">
        <v>14</v>
      </c>
      <c r="M6" s="197" t="s">
        <v>10</v>
      </c>
      <c r="N6" s="195" t="s">
        <v>28</v>
      </c>
      <c r="O6" s="198" t="s">
        <v>22</v>
      </c>
      <c r="P6" s="198"/>
      <c r="Q6" s="198"/>
      <c r="R6" s="195" t="s">
        <v>23</v>
      </c>
      <c r="S6" s="195" t="s">
        <v>11</v>
      </c>
    </row>
    <row r="7" spans="1:21" ht="58.7" customHeight="1" x14ac:dyDescent="0.2">
      <c r="A7" s="200"/>
      <c r="B7" s="200"/>
      <c r="C7" s="201"/>
      <c r="D7" s="201"/>
      <c r="E7" s="201"/>
      <c r="F7" s="201"/>
      <c r="G7" s="201"/>
      <c r="H7" s="201"/>
      <c r="I7" s="197"/>
      <c r="J7" s="196"/>
      <c r="K7" s="197"/>
      <c r="L7" s="197"/>
      <c r="M7" s="197"/>
      <c r="N7" s="195"/>
      <c r="O7" s="40" t="s">
        <v>15</v>
      </c>
      <c r="P7" s="40" t="s">
        <v>20</v>
      </c>
      <c r="Q7" s="40" t="s">
        <v>12</v>
      </c>
      <c r="R7" s="195"/>
      <c r="S7" s="195"/>
    </row>
    <row r="8" spans="1:21" s="34" customFormat="1" ht="25.5" customHeight="1" x14ac:dyDescent="0.3">
      <c r="A8" s="54" t="s">
        <v>160</v>
      </c>
      <c r="B8" s="54"/>
      <c r="C8" s="54"/>
      <c r="D8" s="54"/>
      <c r="E8" s="54"/>
      <c r="F8" s="54"/>
      <c r="G8" s="113"/>
      <c r="H8" s="112"/>
      <c r="I8" s="112"/>
      <c r="J8" s="112"/>
      <c r="K8" s="148"/>
      <c r="L8" s="32">
        <f>SUM(L9:L17)</f>
        <v>200348</v>
      </c>
      <c r="M8" s="45"/>
      <c r="N8" s="32">
        <f>SUM(N9:N17)</f>
        <v>0</v>
      </c>
      <c r="O8" s="32">
        <f>SUM(O9:O17)</f>
        <v>200348</v>
      </c>
      <c r="P8" s="32">
        <f>SUM(P9:P17)</f>
        <v>40000</v>
      </c>
      <c r="Q8" s="32">
        <f>SUM(Q9:Q17)</f>
        <v>160348</v>
      </c>
      <c r="R8" s="32">
        <f>SUM(R9:R17)</f>
        <v>0</v>
      </c>
      <c r="S8" s="33"/>
    </row>
    <row r="9" spans="1:21" ht="32.25" customHeight="1" x14ac:dyDescent="0.2">
      <c r="A9" s="105">
        <v>1</v>
      </c>
      <c r="B9" s="105" t="s">
        <v>53</v>
      </c>
      <c r="C9" s="105">
        <v>2212</v>
      </c>
      <c r="D9" s="105">
        <v>6351</v>
      </c>
      <c r="E9" s="105">
        <v>63</v>
      </c>
      <c r="F9" s="105">
        <v>12</v>
      </c>
      <c r="G9" s="107">
        <v>66012001600</v>
      </c>
      <c r="H9" s="17" t="s">
        <v>169</v>
      </c>
      <c r="I9" s="100" t="s">
        <v>133</v>
      </c>
      <c r="J9" s="105" t="s">
        <v>131</v>
      </c>
      <c r="K9" s="105" t="s">
        <v>39</v>
      </c>
      <c r="L9" s="43">
        <v>6751</v>
      </c>
      <c r="M9" s="108">
        <v>2022</v>
      </c>
      <c r="N9" s="44">
        <v>0</v>
      </c>
      <c r="O9" s="42">
        <f t="shared" ref="O9:O13" si="0">P9+Q9</f>
        <v>6751</v>
      </c>
      <c r="P9" s="44">
        <v>0</v>
      </c>
      <c r="Q9" s="155">
        <v>6751</v>
      </c>
      <c r="R9" s="43">
        <f t="shared" ref="R9:R13" si="1">L9-O9</f>
        <v>0</v>
      </c>
      <c r="S9" s="27"/>
      <c r="U9" s="141">
        <f>Q9</f>
        <v>6751</v>
      </c>
    </row>
    <row r="10" spans="1:21" ht="32.25" customHeight="1" x14ac:dyDescent="0.2">
      <c r="A10" s="105">
        <v>2</v>
      </c>
      <c r="B10" s="105" t="s">
        <v>37</v>
      </c>
      <c r="C10" s="105">
        <v>2212</v>
      </c>
      <c r="D10" s="105">
        <v>6351</v>
      </c>
      <c r="E10" s="105">
        <v>63</v>
      </c>
      <c r="F10" s="105">
        <v>12</v>
      </c>
      <c r="G10" s="107">
        <v>66012001600</v>
      </c>
      <c r="H10" s="17" t="s">
        <v>170</v>
      </c>
      <c r="I10" s="100" t="s">
        <v>133</v>
      </c>
      <c r="J10" s="105" t="s">
        <v>131</v>
      </c>
      <c r="K10" s="105" t="s">
        <v>39</v>
      </c>
      <c r="L10" s="43">
        <v>9607</v>
      </c>
      <c r="M10" s="106">
        <v>2022</v>
      </c>
      <c r="N10" s="44">
        <v>0</v>
      </c>
      <c r="O10" s="42">
        <f t="shared" si="0"/>
        <v>9607</v>
      </c>
      <c r="P10" s="44">
        <v>0</v>
      </c>
      <c r="Q10" s="155">
        <v>9607</v>
      </c>
      <c r="R10" s="43">
        <f t="shared" si="1"/>
        <v>0</v>
      </c>
      <c r="S10" s="27"/>
      <c r="U10" s="141">
        <f>U9+Q10</f>
        <v>16358</v>
      </c>
    </row>
    <row r="11" spans="1:21" ht="32.25" customHeight="1" x14ac:dyDescent="0.2">
      <c r="A11" s="105">
        <v>3</v>
      </c>
      <c r="B11" s="105" t="s">
        <v>42</v>
      </c>
      <c r="C11" s="105">
        <v>2212</v>
      </c>
      <c r="D11" s="105">
        <v>6351</v>
      </c>
      <c r="E11" s="105">
        <v>63</v>
      </c>
      <c r="F11" s="105">
        <v>12</v>
      </c>
      <c r="G11" s="107">
        <v>66012001600</v>
      </c>
      <c r="H11" s="17" t="s">
        <v>171</v>
      </c>
      <c r="I11" s="100" t="s">
        <v>133</v>
      </c>
      <c r="J11" s="105" t="s">
        <v>131</v>
      </c>
      <c r="K11" s="105" t="s">
        <v>39</v>
      </c>
      <c r="L11" s="43">
        <v>13200</v>
      </c>
      <c r="M11" s="106">
        <v>2022</v>
      </c>
      <c r="N11" s="44">
        <v>0</v>
      </c>
      <c r="O11" s="42">
        <f>P11+Q11</f>
        <v>13200</v>
      </c>
      <c r="P11" s="44">
        <v>0</v>
      </c>
      <c r="Q11" s="155">
        <v>13200</v>
      </c>
      <c r="R11" s="43">
        <f>L11-O11</f>
        <v>0</v>
      </c>
      <c r="S11" s="27"/>
      <c r="U11" s="141">
        <f t="shared" ref="U11:U17" si="2">U10+Q11</f>
        <v>29558</v>
      </c>
    </row>
    <row r="12" spans="1:21" s="38" customFormat="1" ht="32.25" customHeight="1" x14ac:dyDescent="0.2">
      <c r="A12" s="105">
        <v>4</v>
      </c>
      <c r="B12" s="105" t="s">
        <v>54</v>
      </c>
      <c r="C12" s="105">
        <v>2212</v>
      </c>
      <c r="D12" s="105">
        <v>6351</v>
      </c>
      <c r="E12" s="105">
        <v>63</v>
      </c>
      <c r="F12" s="105">
        <v>12</v>
      </c>
      <c r="G12" s="107">
        <v>66012001600</v>
      </c>
      <c r="H12" s="17" t="s">
        <v>172</v>
      </c>
      <c r="I12" s="100" t="s">
        <v>130</v>
      </c>
      <c r="J12" s="105" t="s">
        <v>131</v>
      </c>
      <c r="K12" s="105" t="s">
        <v>39</v>
      </c>
      <c r="L12" s="43">
        <v>5700</v>
      </c>
      <c r="M12" s="106">
        <v>2022</v>
      </c>
      <c r="N12" s="44">
        <v>0</v>
      </c>
      <c r="O12" s="42">
        <f>P12+Q12</f>
        <v>5700</v>
      </c>
      <c r="P12" s="47">
        <v>0</v>
      </c>
      <c r="Q12" s="153">
        <v>5700</v>
      </c>
      <c r="R12" s="47">
        <f>L12-O12</f>
        <v>0</v>
      </c>
      <c r="S12" s="27"/>
      <c r="U12" s="141">
        <f t="shared" si="2"/>
        <v>35258</v>
      </c>
    </row>
    <row r="13" spans="1:21" ht="32.25" customHeight="1" x14ac:dyDescent="0.2">
      <c r="A13" s="105">
        <v>5</v>
      </c>
      <c r="B13" s="105" t="s">
        <v>54</v>
      </c>
      <c r="C13" s="105">
        <v>2212</v>
      </c>
      <c r="D13" s="105">
        <v>6351</v>
      </c>
      <c r="E13" s="105">
        <v>63</v>
      </c>
      <c r="F13" s="105">
        <v>12</v>
      </c>
      <c r="G13" s="107">
        <v>66012001600</v>
      </c>
      <c r="H13" s="17" t="s">
        <v>173</v>
      </c>
      <c r="I13" s="100" t="s">
        <v>133</v>
      </c>
      <c r="J13" s="105" t="s">
        <v>131</v>
      </c>
      <c r="K13" s="105" t="s">
        <v>39</v>
      </c>
      <c r="L13" s="43">
        <v>6798</v>
      </c>
      <c r="M13" s="108">
        <v>2022</v>
      </c>
      <c r="N13" s="44">
        <v>0</v>
      </c>
      <c r="O13" s="42">
        <f t="shared" si="0"/>
        <v>6798</v>
      </c>
      <c r="P13" s="44">
        <v>0</v>
      </c>
      <c r="Q13" s="155">
        <v>6798</v>
      </c>
      <c r="R13" s="43">
        <f t="shared" si="1"/>
        <v>0</v>
      </c>
      <c r="S13" s="27"/>
      <c r="U13" s="141">
        <f t="shared" si="2"/>
        <v>42056</v>
      </c>
    </row>
    <row r="14" spans="1:21" ht="32.25" customHeight="1" x14ac:dyDescent="0.2">
      <c r="A14" s="105">
        <v>6</v>
      </c>
      <c r="B14" s="105" t="s">
        <v>53</v>
      </c>
      <c r="C14" s="105">
        <v>2212</v>
      </c>
      <c r="D14" s="105">
        <v>6351</v>
      </c>
      <c r="E14" s="105">
        <v>63</v>
      </c>
      <c r="F14" s="105">
        <v>12</v>
      </c>
      <c r="G14" s="107">
        <v>66012001600</v>
      </c>
      <c r="H14" s="17" t="s">
        <v>174</v>
      </c>
      <c r="I14" s="100" t="s">
        <v>132</v>
      </c>
      <c r="J14" s="105" t="s">
        <v>131</v>
      </c>
      <c r="K14" s="105" t="s">
        <v>39</v>
      </c>
      <c r="L14" s="43">
        <v>7000</v>
      </c>
      <c r="M14" s="108">
        <v>2022</v>
      </c>
      <c r="N14" s="44">
        <v>0</v>
      </c>
      <c r="O14" s="42">
        <f>P14+Q14</f>
        <v>7000</v>
      </c>
      <c r="P14" s="44">
        <v>0</v>
      </c>
      <c r="Q14" s="155">
        <v>7000</v>
      </c>
      <c r="R14" s="43">
        <f>L14-O14</f>
        <v>0</v>
      </c>
      <c r="S14" s="27" t="s">
        <v>109</v>
      </c>
      <c r="T14" s="9" t="s">
        <v>110</v>
      </c>
      <c r="U14" s="141">
        <f t="shared" si="2"/>
        <v>49056</v>
      </c>
    </row>
    <row r="15" spans="1:21" ht="32.25" customHeight="1" x14ac:dyDescent="0.2">
      <c r="A15" s="105">
        <v>7</v>
      </c>
      <c r="B15" s="105" t="s">
        <v>53</v>
      </c>
      <c r="C15" s="105">
        <v>2212</v>
      </c>
      <c r="D15" s="105">
        <v>6351</v>
      </c>
      <c r="E15" s="105">
        <v>63</v>
      </c>
      <c r="F15" s="105">
        <v>12</v>
      </c>
      <c r="G15" s="107">
        <v>66012001600</v>
      </c>
      <c r="H15" s="17" t="s">
        <v>175</v>
      </c>
      <c r="I15" s="100" t="s">
        <v>134</v>
      </c>
      <c r="J15" s="105" t="s">
        <v>131</v>
      </c>
      <c r="K15" s="105" t="s">
        <v>39</v>
      </c>
      <c r="L15" s="43">
        <v>89000</v>
      </c>
      <c r="M15" s="106">
        <v>2022</v>
      </c>
      <c r="N15" s="44">
        <v>0</v>
      </c>
      <c r="O15" s="42">
        <f>P15+Q15</f>
        <v>89000</v>
      </c>
      <c r="P15" s="44">
        <v>25000</v>
      </c>
      <c r="Q15" s="155">
        <f>49000+15000</f>
        <v>64000</v>
      </c>
      <c r="R15" s="43">
        <f>L15-O15</f>
        <v>0</v>
      </c>
      <c r="S15" s="27"/>
      <c r="U15" s="141">
        <f t="shared" si="2"/>
        <v>113056</v>
      </c>
    </row>
    <row r="16" spans="1:21" ht="32.25" customHeight="1" x14ac:dyDescent="0.2">
      <c r="A16" s="105">
        <v>8</v>
      </c>
      <c r="B16" s="105" t="s">
        <v>37</v>
      </c>
      <c r="C16" s="105">
        <v>2212</v>
      </c>
      <c r="D16" s="105">
        <v>6351</v>
      </c>
      <c r="E16" s="105">
        <v>63</v>
      </c>
      <c r="F16" s="105">
        <v>12</v>
      </c>
      <c r="G16" s="107">
        <v>66012001600</v>
      </c>
      <c r="H16" s="17" t="s">
        <v>176</v>
      </c>
      <c r="I16" s="100" t="s">
        <v>135</v>
      </c>
      <c r="J16" s="105" t="s">
        <v>131</v>
      </c>
      <c r="K16" s="105" t="s">
        <v>39</v>
      </c>
      <c r="L16" s="43">
        <v>40292</v>
      </c>
      <c r="M16" s="108">
        <v>2022</v>
      </c>
      <c r="N16" s="44">
        <v>0</v>
      </c>
      <c r="O16" s="42">
        <f>P16+Q16</f>
        <v>40292</v>
      </c>
      <c r="P16" s="44">
        <v>15000</v>
      </c>
      <c r="Q16" s="155">
        <f>40292-15000</f>
        <v>25292</v>
      </c>
      <c r="R16" s="43">
        <f>L16-O16</f>
        <v>0</v>
      </c>
      <c r="S16" s="27"/>
      <c r="U16" s="141">
        <f t="shared" si="2"/>
        <v>138348</v>
      </c>
    </row>
    <row r="17" spans="1:21" ht="32.25" customHeight="1" x14ac:dyDescent="0.2">
      <c r="A17" s="105">
        <v>9</v>
      </c>
      <c r="B17" s="105" t="s">
        <v>54</v>
      </c>
      <c r="C17" s="105">
        <v>2212</v>
      </c>
      <c r="D17" s="105">
        <v>6351</v>
      </c>
      <c r="E17" s="105">
        <v>63</v>
      </c>
      <c r="F17" s="105">
        <v>12</v>
      </c>
      <c r="G17" s="107">
        <v>66012001600</v>
      </c>
      <c r="H17" s="17" t="s">
        <v>177</v>
      </c>
      <c r="I17" s="100" t="s">
        <v>136</v>
      </c>
      <c r="J17" s="105" t="s">
        <v>131</v>
      </c>
      <c r="K17" s="105" t="s">
        <v>39</v>
      </c>
      <c r="L17" s="43">
        <v>22000</v>
      </c>
      <c r="M17" s="108">
        <v>2022</v>
      </c>
      <c r="N17" s="44">
        <v>0</v>
      </c>
      <c r="O17" s="42">
        <f>P17+Q17</f>
        <v>22000</v>
      </c>
      <c r="P17" s="44">
        <v>0</v>
      </c>
      <c r="Q17" s="155">
        <v>22000</v>
      </c>
      <c r="R17" s="43">
        <f>L17-O17</f>
        <v>0</v>
      </c>
      <c r="S17" s="27"/>
      <c r="U17" s="141">
        <f t="shared" si="2"/>
        <v>160348</v>
      </c>
    </row>
    <row r="18" spans="1:21" ht="35.25" customHeight="1" x14ac:dyDescent="0.2">
      <c r="A18" s="55" t="s">
        <v>137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30">
        <f>L8</f>
        <v>200348</v>
      </c>
      <c r="M18" s="46"/>
      <c r="N18" s="30">
        <f t="shared" ref="N18:Q18" si="3">N8</f>
        <v>0</v>
      </c>
      <c r="O18" s="30">
        <f t="shared" si="3"/>
        <v>200348</v>
      </c>
      <c r="P18" s="30">
        <f t="shared" si="3"/>
        <v>40000</v>
      </c>
      <c r="Q18" s="30">
        <f t="shared" si="3"/>
        <v>160348</v>
      </c>
      <c r="R18" s="30">
        <f>+R8</f>
        <v>0</v>
      </c>
      <c r="S18" s="26"/>
    </row>
    <row r="19" spans="1:21" s="5" customFormat="1" x14ac:dyDescent="0.2">
      <c r="A19" s="4"/>
      <c r="B19" s="4"/>
      <c r="C19" s="4"/>
      <c r="D19" s="4"/>
      <c r="E19" s="4"/>
      <c r="F19" s="4"/>
      <c r="G19" s="4"/>
      <c r="H19" s="21"/>
      <c r="I19" s="4"/>
      <c r="J19" s="22"/>
      <c r="K19" s="18"/>
      <c r="L19" s="19"/>
      <c r="M19" s="50"/>
      <c r="N19" s="20"/>
      <c r="S19" s="14"/>
      <c r="T19" s="9"/>
    </row>
    <row r="20" spans="1:21" s="5" customFormat="1" ht="31.9" customHeight="1" x14ac:dyDescent="0.25">
      <c r="A20" s="149"/>
      <c r="B20" s="4"/>
      <c r="C20" s="4"/>
      <c r="D20" s="4"/>
      <c r="E20" s="4"/>
      <c r="F20" s="4"/>
      <c r="G20" s="4"/>
      <c r="H20" s="4"/>
      <c r="I20" s="4"/>
      <c r="J20" s="23"/>
      <c r="K20" s="24"/>
      <c r="L20" s="25"/>
      <c r="M20" s="51"/>
      <c r="S20" s="14"/>
      <c r="T20" s="9"/>
    </row>
    <row r="21" spans="1:21" s="5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23"/>
      <c r="K21" s="24"/>
      <c r="L21" s="25"/>
      <c r="M21" s="51"/>
      <c r="S21" s="14"/>
      <c r="T21" s="9"/>
    </row>
    <row r="22" spans="1:21" s="5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9"/>
      <c r="K22" s="24"/>
      <c r="L22" s="25"/>
      <c r="M22" s="51"/>
      <c r="S22" s="14"/>
      <c r="T22" s="9"/>
    </row>
    <row r="23" spans="1:21" s="5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9"/>
      <c r="K23" s="24"/>
      <c r="L23" s="25"/>
      <c r="M23" s="51"/>
      <c r="S23" s="14"/>
      <c r="T23" s="9"/>
    </row>
    <row r="24" spans="1:21" s="5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9"/>
      <c r="K24" s="24"/>
      <c r="L24" s="25"/>
      <c r="M24" s="51"/>
      <c r="S24" s="14"/>
      <c r="T24" s="9"/>
    </row>
    <row r="25" spans="1:21" s="5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9"/>
      <c r="K25" s="24"/>
      <c r="L25" s="25"/>
      <c r="M25" s="51"/>
      <c r="S25" s="14"/>
      <c r="T25" s="9"/>
    </row>
    <row r="26" spans="1:21" s="5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9"/>
      <c r="K26" s="24"/>
      <c r="L26" s="25"/>
      <c r="M26" s="51"/>
      <c r="S26" s="14"/>
      <c r="T26" s="9"/>
    </row>
    <row r="27" spans="1:21" s="5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9"/>
      <c r="K27" s="24"/>
      <c r="L27" s="25"/>
      <c r="M27" s="51"/>
      <c r="S27" s="14"/>
      <c r="T27" s="9"/>
    </row>
    <row r="28" spans="1:21" s="5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9"/>
      <c r="K28" s="24"/>
      <c r="L28" s="25"/>
      <c r="M28" s="51"/>
      <c r="S28" s="14"/>
      <c r="T28" s="9"/>
    </row>
    <row r="29" spans="1:21" s="5" customFormat="1" x14ac:dyDescent="0.2">
      <c r="A29" s="4"/>
      <c r="B29" s="4"/>
      <c r="C29" s="4"/>
      <c r="D29" s="4"/>
      <c r="E29" s="4"/>
      <c r="F29" s="4"/>
      <c r="G29" s="4"/>
      <c r="H29" s="4"/>
      <c r="I29" s="4"/>
      <c r="J29" s="9"/>
      <c r="K29" s="24"/>
      <c r="L29" s="25"/>
      <c r="M29" s="51"/>
      <c r="S29" s="14"/>
      <c r="T29" s="9"/>
    </row>
    <row r="30" spans="1:21" s="5" customFormat="1" x14ac:dyDescent="0.2">
      <c r="A30" s="4"/>
      <c r="B30" s="4"/>
      <c r="C30" s="4"/>
      <c r="D30" s="4"/>
      <c r="E30" s="4"/>
      <c r="F30" s="4"/>
      <c r="G30" s="4"/>
      <c r="H30" s="4"/>
      <c r="I30" s="4"/>
      <c r="J30" s="9"/>
      <c r="K30" s="24"/>
      <c r="L30" s="25"/>
      <c r="M30" s="51"/>
      <c r="S30" s="14"/>
      <c r="T30" s="9"/>
    </row>
    <row r="31" spans="1:21" s="5" customFormat="1" x14ac:dyDescent="0.2">
      <c r="A31" s="4"/>
      <c r="B31" s="4"/>
      <c r="C31" s="4"/>
      <c r="D31" s="4"/>
      <c r="E31" s="4"/>
      <c r="F31" s="4"/>
      <c r="G31" s="4"/>
      <c r="H31" s="4"/>
      <c r="I31" s="4"/>
      <c r="J31" s="9"/>
      <c r="K31" s="24"/>
      <c r="L31" s="25"/>
      <c r="M31" s="51"/>
      <c r="S31" s="14"/>
      <c r="T31" s="9"/>
    </row>
    <row r="32" spans="1:21" s="5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9"/>
      <c r="K32" s="24"/>
      <c r="L32" s="25"/>
      <c r="M32" s="51"/>
      <c r="S32" s="14"/>
      <c r="T32" s="9"/>
    </row>
    <row r="33" spans="1:20" s="5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9"/>
      <c r="K33" s="24"/>
      <c r="L33" s="25"/>
      <c r="M33" s="51"/>
      <c r="S33" s="14"/>
      <c r="T33" s="9"/>
    </row>
    <row r="34" spans="1:20" s="5" customFormat="1" x14ac:dyDescent="0.2">
      <c r="A34" s="4"/>
      <c r="B34" s="4"/>
      <c r="C34" s="4"/>
      <c r="D34" s="4"/>
      <c r="E34" s="4"/>
      <c r="F34" s="4"/>
      <c r="G34" s="4"/>
      <c r="H34" s="4"/>
      <c r="I34" s="4"/>
      <c r="J34" s="9"/>
      <c r="K34" s="24"/>
      <c r="L34" s="25"/>
      <c r="M34" s="51"/>
      <c r="S34" s="14"/>
      <c r="T34" s="9"/>
    </row>
    <row r="35" spans="1:20" s="5" customFormat="1" x14ac:dyDescent="0.2">
      <c r="A35" s="4"/>
      <c r="B35" s="4"/>
      <c r="C35" s="4"/>
      <c r="D35" s="4"/>
      <c r="E35" s="4"/>
      <c r="F35" s="4"/>
      <c r="G35" s="4"/>
      <c r="H35" s="4"/>
      <c r="I35" s="4"/>
      <c r="J35" s="9"/>
      <c r="K35" s="24"/>
      <c r="L35" s="25"/>
      <c r="M35" s="51"/>
      <c r="S35" s="14"/>
      <c r="T35" s="9"/>
    </row>
    <row r="36" spans="1:20" s="5" customFormat="1" x14ac:dyDescent="0.2">
      <c r="A36" s="4"/>
      <c r="B36" s="4"/>
      <c r="C36" s="4"/>
      <c r="D36" s="4"/>
      <c r="E36" s="4"/>
      <c r="F36" s="4"/>
      <c r="G36" s="4"/>
      <c r="H36" s="4"/>
      <c r="I36" s="4"/>
      <c r="J36" s="9"/>
      <c r="K36" s="24"/>
      <c r="L36" s="25"/>
      <c r="M36" s="51"/>
      <c r="S36" s="14"/>
      <c r="T36" s="9"/>
    </row>
    <row r="37" spans="1:20" s="5" customFormat="1" x14ac:dyDescent="0.2">
      <c r="A37" s="4"/>
      <c r="B37" s="4"/>
      <c r="C37" s="4"/>
      <c r="D37" s="4"/>
      <c r="E37" s="4"/>
      <c r="F37" s="4"/>
      <c r="G37" s="4"/>
      <c r="H37" s="4"/>
      <c r="I37" s="4"/>
      <c r="J37" s="9"/>
      <c r="K37" s="24"/>
      <c r="L37" s="25"/>
      <c r="M37" s="51"/>
      <c r="S37" s="14"/>
      <c r="T37" s="9"/>
    </row>
    <row r="38" spans="1:20" s="5" customFormat="1" x14ac:dyDescent="0.2">
      <c r="A38" s="4"/>
      <c r="B38" s="4"/>
      <c r="C38" s="4"/>
      <c r="D38" s="4"/>
      <c r="E38" s="4"/>
      <c r="F38" s="4"/>
      <c r="G38" s="4"/>
      <c r="H38" s="4"/>
      <c r="I38" s="4"/>
      <c r="J38" s="9"/>
      <c r="K38" s="24"/>
      <c r="L38" s="25"/>
      <c r="M38" s="51"/>
      <c r="S38" s="14"/>
      <c r="T38" s="9"/>
    </row>
    <row r="39" spans="1:20" s="5" customForma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4"/>
      <c r="L39" s="25"/>
      <c r="M39" s="51"/>
      <c r="S39" s="14"/>
      <c r="T39" s="9"/>
    </row>
    <row r="40" spans="1:20" s="5" customForma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4"/>
      <c r="L40" s="25"/>
      <c r="M40" s="51"/>
      <c r="S40" s="14"/>
      <c r="T40" s="9"/>
    </row>
  </sheetData>
  <mergeCells count="18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S6:S7"/>
    <mergeCell ref="J6:J7"/>
    <mergeCell ref="K6:K7"/>
    <mergeCell ref="L6:L7"/>
    <mergeCell ref="M6:M7"/>
    <mergeCell ref="N6:N7"/>
    <mergeCell ref="O6:Q6"/>
  </mergeCells>
  <printOptions horizontalCentered="1"/>
  <pageMargins left="0.39370078740157483" right="0.39370078740157483" top="0.6692913385826772" bottom="0.86614173228346458" header="0.27559055118110237" footer="0.39370078740157483"/>
  <pageSetup paperSize="9" scale="45" firstPageNumber="126" fitToHeight="2" orientation="landscape" useFirstPageNumber="1" r:id="rId1"/>
  <headerFooter alignWithMargins="0">
    <oddFooter xml:space="preserve">&amp;L&amp;"Arial,Kurzíva"Zastupitelstvo  Olomouckého kraje 13-12-2021
13. - Rozpočet Olomouckého kraje na rok 2022 - návrh rozpočtu
Příloha č. 5d) Nové investice&amp;R&amp;"Arial,Kurzíva"&amp;11Strana &amp;P (Celkem 176)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28"/>
  <sheetViews>
    <sheetView showGridLines="0" view="pageBreakPreview" zoomScale="80" zoomScaleNormal="70" zoomScaleSheetLayoutView="80" workbookViewId="0">
      <pane ySplit="7" topLeftCell="A8" activePane="bottomLeft" state="frozenSplit"/>
      <selection activeCell="H80" sqref="H80:K80"/>
      <selection pane="bottomLeft" activeCell="Q27" sqref="Q27"/>
    </sheetView>
  </sheetViews>
  <sheetFormatPr defaultColWidth="9.140625" defaultRowHeight="12.75" outlineLevelCol="1" x14ac:dyDescent="0.2"/>
  <cols>
    <col min="1" max="1" width="5.42578125" style="9" customWidth="1"/>
    <col min="2" max="2" width="6" style="9" customWidth="1"/>
    <col min="3" max="4" width="5.5703125" style="9" hidden="1" customWidth="1" outlineLevel="1"/>
    <col min="5" max="5" width="6.140625" style="9" customWidth="1" collapsed="1"/>
    <col min="6" max="6" width="3.7109375" style="9" hidden="1" customWidth="1" outlineLevel="1"/>
    <col min="7" max="7" width="13.7109375" style="9" hidden="1" customWidth="1" outlineLevel="1"/>
    <col min="8" max="8" width="11.42578125" style="9" hidden="1" customWidth="1" outlineLevel="1"/>
    <col min="9" max="9" width="8.5703125" style="9" hidden="1" customWidth="1" outlineLevel="1"/>
    <col min="10" max="10" width="70.7109375" style="9" customWidth="1" collapsed="1"/>
    <col min="11" max="11" width="70.7109375" style="9" customWidth="1"/>
    <col min="12" max="12" width="7.140625" style="9" customWidth="1"/>
    <col min="13" max="13" width="14.7109375" style="4" customWidth="1"/>
    <col min="14" max="14" width="15.7109375" style="5" customWidth="1"/>
    <col min="15" max="15" width="13.7109375" style="51" customWidth="1"/>
    <col min="16" max="16" width="15.140625" style="5" customWidth="1"/>
    <col min="17" max="17" width="14.85546875" style="5" customWidth="1"/>
    <col min="18" max="18" width="13.140625" style="5" customWidth="1"/>
    <col min="19" max="19" width="14.85546875" style="5" customWidth="1"/>
    <col min="20" max="20" width="14.42578125" style="5" customWidth="1"/>
    <col min="21" max="21" width="20.7109375" style="14" customWidth="1"/>
    <col min="22" max="22" width="9.140625" style="9" customWidth="1"/>
    <col min="23" max="16384" width="9.140625" style="9"/>
  </cols>
  <sheetData>
    <row r="1" spans="1:22" ht="20.25" x14ac:dyDescent="0.3">
      <c r="A1" s="96" t="s">
        <v>77</v>
      </c>
      <c r="B1" s="1"/>
      <c r="C1" s="1"/>
      <c r="D1" s="1"/>
      <c r="E1" s="1"/>
      <c r="F1" s="1"/>
      <c r="G1" s="1"/>
      <c r="H1" s="1"/>
      <c r="I1" s="1"/>
      <c r="J1" s="2"/>
      <c r="K1" s="3"/>
      <c r="L1" s="1"/>
      <c r="O1" s="48"/>
      <c r="P1" s="6"/>
      <c r="R1" s="6"/>
      <c r="S1" s="6"/>
      <c r="T1" s="53"/>
      <c r="U1" s="7"/>
      <c r="V1" s="8"/>
    </row>
    <row r="2" spans="1:22" ht="15.75" x14ac:dyDescent="0.25">
      <c r="A2" s="10" t="s">
        <v>19</v>
      </c>
      <c r="B2" s="97"/>
      <c r="C2" s="202"/>
      <c r="D2" s="203"/>
      <c r="E2" s="203"/>
      <c r="F2" s="203"/>
      <c r="G2" s="203"/>
      <c r="H2" s="97"/>
      <c r="I2" s="97"/>
      <c r="J2" s="97" t="s">
        <v>154</v>
      </c>
      <c r="K2" s="98" t="s">
        <v>78</v>
      </c>
      <c r="L2" s="31"/>
      <c r="O2" s="49"/>
      <c r="P2" s="12"/>
      <c r="R2" s="12"/>
      <c r="S2" s="12"/>
      <c r="T2" s="12"/>
      <c r="U2" s="13"/>
      <c r="V2" s="8"/>
    </row>
    <row r="3" spans="1:22" ht="17.25" customHeight="1" x14ac:dyDescent="0.2">
      <c r="A3" s="10"/>
      <c r="B3" s="97"/>
      <c r="C3" s="202"/>
      <c r="D3" s="203"/>
      <c r="E3" s="203"/>
      <c r="F3" s="203"/>
      <c r="G3" s="203"/>
      <c r="H3" s="97"/>
      <c r="I3" s="97"/>
      <c r="J3" s="97" t="s">
        <v>16</v>
      </c>
      <c r="K3" s="99"/>
      <c r="L3" s="10"/>
      <c r="O3" s="49"/>
      <c r="P3" s="12"/>
      <c r="R3" s="12"/>
      <c r="S3" s="12"/>
      <c r="U3" s="13"/>
      <c r="V3" s="8"/>
    </row>
    <row r="4" spans="1:22" ht="17.25" customHeight="1" x14ac:dyDescent="0.2">
      <c r="A4" s="10"/>
      <c r="B4" s="97"/>
      <c r="C4" s="97"/>
      <c r="D4" s="97"/>
      <c r="E4" s="97"/>
      <c r="F4" s="97"/>
      <c r="G4" s="97"/>
      <c r="H4" s="97"/>
      <c r="I4" s="97"/>
      <c r="J4" s="97"/>
      <c r="K4" s="99"/>
      <c r="L4" s="10"/>
      <c r="O4" s="49"/>
      <c r="P4" s="12"/>
      <c r="R4" s="12"/>
      <c r="S4" s="12"/>
      <c r="T4" s="39" t="s">
        <v>17</v>
      </c>
      <c r="U4" s="13"/>
      <c r="V4" s="8"/>
    </row>
    <row r="5" spans="1:22" ht="25.5" customHeight="1" x14ac:dyDescent="0.2">
      <c r="A5" s="199" t="s">
        <v>92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41"/>
    </row>
    <row r="6" spans="1:22" ht="25.5" customHeight="1" x14ac:dyDescent="0.2">
      <c r="A6" s="200" t="s">
        <v>0</v>
      </c>
      <c r="B6" s="200" t="s">
        <v>1</v>
      </c>
      <c r="C6" s="201" t="s">
        <v>3</v>
      </c>
      <c r="D6" s="201" t="s">
        <v>4</v>
      </c>
      <c r="E6" s="201" t="s">
        <v>18</v>
      </c>
      <c r="F6" s="201" t="s">
        <v>5</v>
      </c>
      <c r="G6" s="204" t="s">
        <v>2</v>
      </c>
      <c r="H6" s="204" t="s">
        <v>69</v>
      </c>
      <c r="I6" s="201" t="s">
        <v>70</v>
      </c>
      <c r="J6" s="201" t="s">
        <v>6</v>
      </c>
      <c r="K6" s="197" t="s">
        <v>7</v>
      </c>
      <c r="L6" s="196" t="s">
        <v>8</v>
      </c>
      <c r="M6" s="197" t="s">
        <v>9</v>
      </c>
      <c r="N6" s="197" t="s">
        <v>14</v>
      </c>
      <c r="O6" s="197" t="s">
        <v>10</v>
      </c>
      <c r="P6" s="195" t="s">
        <v>28</v>
      </c>
      <c r="Q6" s="198" t="s">
        <v>22</v>
      </c>
      <c r="R6" s="198"/>
      <c r="S6" s="198"/>
      <c r="T6" s="195" t="s">
        <v>23</v>
      </c>
      <c r="U6" s="195" t="s">
        <v>11</v>
      </c>
    </row>
    <row r="7" spans="1:22" ht="58.7" customHeight="1" x14ac:dyDescent="0.2">
      <c r="A7" s="200"/>
      <c r="B7" s="200"/>
      <c r="C7" s="201"/>
      <c r="D7" s="201"/>
      <c r="E7" s="201"/>
      <c r="F7" s="201"/>
      <c r="G7" s="205"/>
      <c r="H7" s="205"/>
      <c r="I7" s="201"/>
      <c r="J7" s="201"/>
      <c r="K7" s="197"/>
      <c r="L7" s="196"/>
      <c r="M7" s="197"/>
      <c r="N7" s="197"/>
      <c r="O7" s="197"/>
      <c r="P7" s="195"/>
      <c r="Q7" s="40" t="s">
        <v>15</v>
      </c>
      <c r="R7" s="40" t="s">
        <v>20</v>
      </c>
      <c r="S7" s="40" t="s">
        <v>12</v>
      </c>
      <c r="T7" s="195"/>
      <c r="U7" s="195"/>
    </row>
    <row r="8" spans="1:22" s="34" customFormat="1" ht="25.5" customHeight="1" x14ac:dyDescent="0.3">
      <c r="A8" s="54" t="s">
        <v>13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32">
        <f>SUM(N9:N9)</f>
        <v>600</v>
      </c>
      <c r="O8" s="45"/>
      <c r="P8" s="32">
        <f t="shared" ref="P8:T8" si="0">SUM(P9:P9)</f>
        <v>0</v>
      </c>
      <c r="Q8" s="32">
        <f t="shared" si="0"/>
        <v>600</v>
      </c>
      <c r="R8" s="32">
        <f t="shared" si="0"/>
        <v>0</v>
      </c>
      <c r="S8" s="32">
        <f t="shared" si="0"/>
        <v>600</v>
      </c>
      <c r="T8" s="32">
        <f t="shared" si="0"/>
        <v>0</v>
      </c>
      <c r="U8" s="33"/>
    </row>
    <row r="9" spans="1:22" s="38" customFormat="1" ht="64.5" customHeight="1" x14ac:dyDescent="0.2">
      <c r="A9" s="15">
        <v>1</v>
      </c>
      <c r="B9" s="15" t="s">
        <v>42</v>
      </c>
      <c r="C9" s="15">
        <v>3315</v>
      </c>
      <c r="D9" s="15">
        <v>6351</v>
      </c>
      <c r="E9" s="15">
        <v>63</v>
      </c>
      <c r="F9" s="15">
        <v>13</v>
      </c>
      <c r="G9" s="15">
        <v>66013001608</v>
      </c>
      <c r="H9" s="15" t="s">
        <v>139</v>
      </c>
      <c r="I9" s="35">
        <v>1608</v>
      </c>
      <c r="J9" s="17" t="s">
        <v>140</v>
      </c>
      <c r="K9" s="100" t="s">
        <v>141</v>
      </c>
      <c r="L9" s="105"/>
      <c r="M9" s="105"/>
      <c r="N9" s="93">
        <v>600</v>
      </c>
      <c r="O9" s="106">
        <v>2022</v>
      </c>
      <c r="P9" s="44">
        <v>0</v>
      </c>
      <c r="Q9" s="95">
        <f t="shared" ref="Q9" si="1">R9+S9</f>
        <v>600</v>
      </c>
      <c r="R9" s="47"/>
      <c r="S9" s="156">
        <v>600</v>
      </c>
      <c r="T9" s="47">
        <f t="shared" ref="T9" si="2">N9-P9-Q9</f>
        <v>0</v>
      </c>
      <c r="U9" s="27"/>
      <c r="V9" s="140" t="e">
        <f>'Oblast kultury - ORJ 17'!#REF!+'Oblast kultury - ORJ 13'!S9</f>
        <v>#REF!</v>
      </c>
    </row>
    <row r="10" spans="1:22" ht="35.25" customHeight="1" x14ac:dyDescent="0.2">
      <c r="A10" s="55" t="s">
        <v>79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30">
        <f>+N8</f>
        <v>600</v>
      </c>
      <c r="O10" s="46"/>
      <c r="P10" s="30">
        <f>+P8</f>
        <v>0</v>
      </c>
      <c r="Q10" s="30">
        <f>+Q8</f>
        <v>600</v>
      </c>
      <c r="R10" s="30">
        <f>+R8</f>
        <v>0</v>
      </c>
      <c r="S10" s="30">
        <f>+S8</f>
        <v>600</v>
      </c>
      <c r="T10" s="30">
        <f>+T8</f>
        <v>0</v>
      </c>
      <c r="U10" s="26"/>
    </row>
    <row r="11" spans="1:22" s="5" customFormat="1" x14ac:dyDescent="0.2">
      <c r="A11" s="4"/>
      <c r="B11" s="4"/>
      <c r="C11" s="4"/>
      <c r="D11" s="4"/>
      <c r="E11" s="4"/>
      <c r="F11" s="4"/>
      <c r="G11" s="4"/>
      <c r="H11" s="4"/>
      <c r="I11" s="4"/>
      <c r="J11" s="21"/>
      <c r="K11" s="4"/>
      <c r="L11" s="22"/>
      <c r="M11" s="18"/>
      <c r="N11" s="19"/>
      <c r="O11" s="50"/>
      <c r="P11" s="20"/>
      <c r="U11" s="14"/>
      <c r="V11" s="9"/>
    </row>
    <row r="12" spans="1:22" s="5" customForma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23"/>
      <c r="M12" s="24"/>
      <c r="N12" s="25"/>
      <c r="O12" s="51"/>
      <c r="U12" s="14"/>
      <c r="V12" s="9"/>
    </row>
    <row r="13" spans="1:22" s="5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23"/>
      <c r="M13" s="24"/>
      <c r="N13" s="25"/>
      <c r="O13" s="51"/>
      <c r="U13" s="14"/>
      <c r="V13" s="9"/>
    </row>
    <row r="14" spans="1:22" s="5" customForma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9"/>
      <c r="M14" s="24"/>
      <c r="N14" s="25"/>
      <c r="O14" s="51"/>
      <c r="U14" s="14"/>
      <c r="V14" s="9"/>
    </row>
    <row r="15" spans="1:22" s="5" customForma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9"/>
      <c r="M15" s="24"/>
      <c r="N15" s="25"/>
      <c r="O15" s="51"/>
      <c r="U15" s="14"/>
      <c r="V15" s="9"/>
    </row>
    <row r="16" spans="1:22" s="5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9"/>
      <c r="M16" s="24"/>
      <c r="N16" s="25"/>
      <c r="O16" s="51"/>
      <c r="U16" s="14"/>
      <c r="V16" s="9"/>
    </row>
    <row r="17" spans="1:22" s="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9"/>
      <c r="M17" s="24"/>
      <c r="N17" s="25"/>
      <c r="O17" s="51"/>
      <c r="U17" s="14"/>
      <c r="V17" s="9"/>
    </row>
    <row r="18" spans="1:22" s="5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9"/>
      <c r="M18" s="24"/>
      <c r="N18" s="25"/>
      <c r="O18" s="51"/>
      <c r="U18" s="14"/>
      <c r="V18" s="9"/>
    </row>
    <row r="19" spans="1:22" s="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9"/>
      <c r="M19" s="24"/>
      <c r="N19" s="25"/>
      <c r="O19" s="51"/>
      <c r="U19" s="14"/>
      <c r="V19" s="9"/>
    </row>
    <row r="20" spans="1:22" s="5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9"/>
      <c r="M20" s="24"/>
      <c r="N20" s="25"/>
      <c r="O20" s="51"/>
      <c r="U20" s="14"/>
      <c r="V20" s="9"/>
    </row>
    <row r="21" spans="1:22" s="5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9"/>
      <c r="M21" s="24"/>
      <c r="N21" s="25"/>
      <c r="O21" s="51"/>
      <c r="U21" s="14"/>
      <c r="V21" s="9"/>
    </row>
    <row r="22" spans="1:22" s="5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9"/>
      <c r="M22" s="24"/>
      <c r="N22" s="25"/>
      <c r="O22" s="51"/>
      <c r="U22" s="14"/>
      <c r="V22" s="9"/>
    </row>
    <row r="23" spans="1:22" s="5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9"/>
      <c r="M23" s="24"/>
      <c r="N23" s="25"/>
      <c r="O23" s="51"/>
      <c r="U23" s="14"/>
      <c r="V23" s="9"/>
    </row>
    <row r="24" spans="1:22" s="5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9"/>
      <c r="M24" s="24"/>
      <c r="N24" s="25"/>
      <c r="O24" s="51"/>
      <c r="U24" s="14"/>
      <c r="V24" s="9"/>
    </row>
    <row r="25" spans="1:22" s="5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9"/>
      <c r="M25" s="24"/>
      <c r="N25" s="25"/>
      <c r="O25" s="51"/>
      <c r="U25" s="14"/>
      <c r="V25" s="9"/>
    </row>
    <row r="26" spans="1:22" s="5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9"/>
      <c r="M26" s="24"/>
      <c r="N26" s="25"/>
      <c r="O26" s="51"/>
      <c r="U26" s="14"/>
      <c r="V26" s="9"/>
    </row>
    <row r="27" spans="1:22" s="5" customForma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4"/>
      <c r="N27" s="25"/>
      <c r="O27" s="51"/>
      <c r="U27" s="14"/>
      <c r="V27" s="9"/>
    </row>
    <row r="28" spans="1:22" s="5" customForma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4"/>
      <c r="N28" s="25"/>
      <c r="O28" s="51"/>
      <c r="U28" s="14"/>
      <c r="V28" s="9"/>
    </row>
  </sheetData>
  <mergeCells count="22">
    <mergeCell ref="C2:G2"/>
    <mergeCell ref="C3:G3"/>
    <mergeCell ref="A5:T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U6:U7"/>
    <mergeCell ref="M6:M7"/>
    <mergeCell ref="N6:N7"/>
    <mergeCell ref="O6:O7"/>
    <mergeCell ref="P6:P7"/>
    <mergeCell ref="Q6:S6"/>
    <mergeCell ref="T6:T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50" firstPageNumber="127" fitToHeight="0" orientation="landscape" useFirstPageNumber="1" r:id="rId1"/>
  <headerFooter alignWithMargins="0">
    <oddFooter xml:space="preserve">&amp;L&amp;"Arial,Kurzíva"Zastupitelstvo  Olomouckého kraje 13-12-2021
13. - Rozpočet Olomouckého kraje na rok 2022 - návrh rozpočtu
Příloha č. 5d) Nové investice&amp;R&amp;"Arial,Kurzíva"&amp;11Strana &amp;P (Celkem 176)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32"/>
  <sheetViews>
    <sheetView showGridLines="0" view="pageBreakPreview" zoomScale="80" zoomScaleNormal="70" zoomScaleSheetLayoutView="80" workbookViewId="0">
      <pane ySplit="7" topLeftCell="A8" activePane="bottomLeft" state="frozenSplit"/>
      <selection activeCell="H80" sqref="H80:K80"/>
      <selection pane="bottomLeft" activeCell="K20" sqref="K20"/>
    </sheetView>
  </sheetViews>
  <sheetFormatPr defaultColWidth="9.140625" defaultRowHeight="12.75" outlineLevelCol="1" x14ac:dyDescent="0.2"/>
  <cols>
    <col min="1" max="1" width="5.42578125" style="9" customWidth="1"/>
    <col min="2" max="2" width="6" style="9" customWidth="1"/>
    <col min="3" max="4" width="5.5703125" style="9" hidden="1" customWidth="1" outlineLevel="1"/>
    <col min="5" max="5" width="6" style="9" customWidth="1" collapsed="1"/>
    <col min="6" max="6" width="3.7109375" style="9" hidden="1" customWidth="1" outlineLevel="1"/>
    <col min="7" max="7" width="15.28515625" style="9" hidden="1" customWidth="1" outlineLevel="1"/>
    <col min="8" max="8" width="15.140625" style="9" hidden="1" customWidth="1" outlineLevel="1"/>
    <col min="9" max="9" width="13" style="9" hidden="1" customWidth="1" outlineLevel="1"/>
    <col min="10" max="10" width="70.7109375" style="9" customWidth="1" collapsed="1"/>
    <col min="11" max="11" width="70.7109375" style="9" customWidth="1"/>
    <col min="12" max="12" width="7.140625" style="9" customWidth="1"/>
    <col min="13" max="13" width="14.7109375" style="4" customWidth="1"/>
    <col min="14" max="14" width="17.42578125" style="5" customWidth="1"/>
    <col min="15" max="15" width="13.7109375" style="51" customWidth="1"/>
    <col min="16" max="16" width="15.140625" style="5" customWidth="1"/>
    <col min="17" max="17" width="14.85546875" style="5" customWidth="1"/>
    <col min="18" max="18" width="13.140625" style="5" customWidth="1"/>
    <col min="19" max="19" width="14.85546875" style="5" customWidth="1"/>
    <col min="20" max="20" width="14.42578125" style="5" customWidth="1"/>
    <col min="21" max="21" width="27.7109375" style="14" customWidth="1"/>
    <col min="22" max="22" width="9.140625" style="9" customWidth="1"/>
    <col min="23" max="16384" width="9.140625" style="9"/>
  </cols>
  <sheetData>
    <row r="1" spans="1:22" ht="20.25" x14ac:dyDescent="0.3">
      <c r="A1" s="96" t="s">
        <v>93</v>
      </c>
      <c r="B1" s="1"/>
      <c r="C1" s="1"/>
      <c r="D1" s="1"/>
      <c r="E1" s="1"/>
      <c r="F1" s="1"/>
      <c r="G1" s="1"/>
      <c r="H1" s="1"/>
      <c r="I1" s="1"/>
      <c r="J1" s="2"/>
      <c r="K1" s="3"/>
      <c r="L1" s="1"/>
      <c r="O1" s="48"/>
      <c r="P1" s="6"/>
      <c r="R1" s="6"/>
      <c r="S1" s="6"/>
      <c r="T1" s="53"/>
      <c r="U1" s="7"/>
      <c r="V1" s="8"/>
    </row>
    <row r="2" spans="1:22" ht="15.75" x14ac:dyDescent="0.25">
      <c r="A2" s="97" t="s">
        <v>19</v>
      </c>
      <c r="B2" s="97"/>
      <c r="C2" s="202"/>
      <c r="D2" s="203"/>
      <c r="E2" s="203"/>
      <c r="F2" s="203"/>
      <c r="G2" s="203"/>
      <c r="H2" s="97"/>
      <c r="I2" s="97"/>
      <c r="J2" s="97" t="s">
        <v>25</v>
      </c>
      <c r="K2" s="98" t="s">
        <v>26</v>
      </c>
      <c r="L2" s="31"/>
      <c r="O2" s="49"/>
      <c r="P2" s="12"/>
      <c r="R2" s="12"/>
      <c r="S2" s="12"/>
      <c r="T2" s="12"/>
      <c r="U2" s="13"/>
      <c r="V2" s="8"/>
    </row>
    <row r="3" spans="1:22" ht="17.25" customHeight="1" x14ac:dyDescent="0.2">
      <c r="A3" s="97"/>
      <c r="B3" s="97"/>
      <c r="C3" s="202"/>
      <c r="D3" s="203"/>
      <c r="E3" s="203"/>
      <c r="F3" s="203"/>
      <c r="G3" s="203"/>
      <c r="H3" s="97"/>
      <c r="I3" s="97"/>
      <c r="J3" s="97" t="s">
        <v>16</v>
      </c>
      <c r="K3" s="99"/>
      <c r="L3" s="10"/>
      <c r="O3" s="49"/>
      <c r="P3" s="12"/>
      <c r="R3" s="12"/>
      <c r="S3" s="12"/>
      <c r="U3" s="13"/>
      <c r="V3" s="8"/>
    </row>
    <row r="4" spans="1:22" ht="17.2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1"/>
      <c r="L4" s="10"/>
      <c r="O4" s="49"/>
      <c r="P4" s="12"/>
      <c r="R4" s="12"/>
      <c r="S4" s="12"/>
      <c r="T4" s="39" t="s">
        <v>17</v>
      </c>
      <c r="U4" s="13"/>
      <c r="V4" s="8"/>
    </row>
    <row r="5" spans="1:22" ht="25.5" customHeight="1" x14ac:dyDescent="0.2">
      <c r="A5" s="199" t="s">
        <v>94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41"/>
    </row>
    <row r="6" spans="1:22" ht="25.5" customHeight="1" x14ac:dyDescent="0.2">
      <c r="A6" s="200" t="s">
        <v>0</v>
      </c>
      <c r="B6" s="200" t="s">
        <v>1</v>
      </c>
      <c r="C6" s="201" t="s">
        <v>3</v>
      </c>
      <c r="D6" s="201" t="s">
        <v>4</v>
      </c>
      <c r="E6" s="201" t="s">
        <v>18</v>
      </c>
      <c r="F6" s="201" t="s">
        <v>5</v>
      </c>
      <c r="G6" s="204" t="s">
        <v>2</v>
      </c>
      <c r="H6" s="204" t="s">
        <v>69</v>
      </c>
      <c r="I6" s="201" t="s">
        <v>70</v>
      </c>
      <c r="J6" s="201" t="s">
        <v>6</v>
      </c>
      <c r="K6" s="197" t="s">
        <v>7</v>
      </c>
      <c r="L6" s="196" t="s">
        <v>8</v>
      </c>
      <c r="M6" s="197" t="s">
        <v>9</v>
      </c>
      <c r="N6" s="197" t="s">
        <v>14</v>
      </c>
      <c r="O6" s="197" t="s">
        <v>10</v>
      </c>
      <c r="P6" s="195" t="s">
        <v>28</v>
      </c>
      <c r="Q6" s="198" t="s">
        <v>22</v>
      </c>
      <c r="R6" s="198"/>
      <c r="S6" s="198"/>
      <c r="T6" s="195" t="s">
        <v>23</v>
      </c>
      <c r="U6" s="195" t="s">
        <v>11</v>
      </c>
    </row>
    <row r="7" spans="1:22" ht="58.7" customHeight="1" x14ac:dyDescent="0.2">
      <c r="A7" s="200"/>
      <c r="B7" s="200"/>
      <c r="C7" s="201"/>
      <c r="D7" s="201"/>
      <c r="E7" s="201"/>
      <c r="F7" s="201"/>
      <c r="G7" s="205"/>
      <c r="H7" s="205"/>
      <c r="I7" s="201"/>
      <c r="J7" s="201"/>
      <c r="K7" s="197"/>
      <c r="L7" s="196"/>
      <c r="M7" s="197"/>
      <c r="N7" s="197"/>
      <c r="O7" s="197"/>
      <c r="P7" s="195"/>
      <c r="Q7" s="40" t="s">
        <v>15</v>
      </c>
      <c r="R7" s="40" t="s">
        <v>20</v>
      </c>
      <c r="S7" s="40" t="s">
        <v>12</v>
      </c>
      <c r="T7" s="195"/>
      <c r="U7" s="195"/>
    </row>
    <row r="8" spans="1:22" s="34" customFormat="1" ht="25.5" customHeight="1" x14ac:dyDescent="0.3">
      <c r="A8" s="54" t="s">
        <v>13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32">
        <f>SUM(N9)</f>
        <v>0</v>
      </c>
      <c r="O8" s="45"/>
      <c r="P8" s="32">
        <f t="shared" ref="P8:T8" si="0">SUM(P9)</f>
        <v>0</v>
      </c>
      <c r="Q8" s="32">
        <f t="shared" si="0"/>
        <v>500</v>
      </c>
      <c r="R8" s="32">
        <f t="shared" si="0"/>
        <v>0</v>
      </c>
      <c r="S8" s="32">
        <f t="shared" si="0"/>
        <v>500</v>
      </c>
      <c r="T8" s="32">
        <f t="shared" si="0"/>
        <v>0</v>
      </c>
      <c r="U8" s="33"/>
    </row>
    <row r="9" spans="1:22" s="38" customFormat="1" ht="64.5" customHeight="1" x14ac:dyDescent="0.2">
      <c r="A9" s="15">
        <v>1</v>
      </c>
      <c r="B9" s="15" t="s">
        <v>54</v>
      </c>
      <c r="C9" s="15">
        <v>3315</v>
      </c>
      <c r="D9" s="15">
        <v>6121</v>
      </c>
      <c r="E9" s="15">
        <v>61</v>
      </c>
      <c r="F9" s="15">
        <v>13</v>
      </c>
      <c r="G9" s="15">
        <v>60003101516</v>
      </c>
      <c r="H9" s="35"/>
      <c r="I9" s="57"/>
      <c r="J9" s="150" t="s">
        <v>168</v>
      </c>
      <c r="K9" s="90" t="s">
        <v>155</v>
      </c>
      <c r="L9" s="91"/>
      <c r="M9" s="27" t="s">
        <v>156</v>
      </c>
      <c r="N9" s="93"/>
      <c r="O9" s="92" t="s">
        <v>157</v>
      </c>
      <c r="P9" s="93">
        <v>0</v>
      </c>
      <c r="Q9" s="93">
        <f>SUM(R9:S9)</f>
        <v>500</v>
      </c>
      <c r="R9" s="93"/>
      <c r="S9" s="156">
        <v>500</v>
      </c>
      <c r="T9" s="47"/>
      <c r="U9" s="27" t="s">
        <v>158</v>
      </c>
      <c r="V9" s="140"/>
    </row>
    <row r="10" spans="1:22" ht="35.25" customHeight="1" x14ac:dyDescent="0.2">
      <c r="A10" s="55" t="s">
        <v>27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30">
        <f>+N8</f>
        <v>0</v>
      </c>
      <c r="O10" s="46"/>
      <c r="P10" s="30">
        <f>+P8</f>
        <v>0</v>
      </c>
      <c r="Q10" s="30">
        <f>+Q8</f>
        <v>500</v>
      </c>
      <c r="R10" s="30">
        <f>+R8</f>
        <v>0</v>
      </c>
      <c r="S10" s="30">
        <f>+S8</f>
        <v>500</v>
      </c>
      <c r="T10" s="30">
        <f>+T8</f>
        <v>0</v>
      </c>
      <c r="U10" s="26"/>
    </row>
    <row r="11" spans="1:22" s="5" customFormat="1" x14ac:dyDescent="0.2">
      <c r="A11" s="4"/>
      <c r="B11" s="4"/>
      <c r="C11" s="4"/>
      <c r="D11" s="4"/>
      <c r="E11" s="4"/>
      <c r="F11" s="4"/>
      <c r="G11" s="4"/>
      <c r="H11" s="4"/>
      <c r="I11" s="4"/>
      <c r="J11" s="21"/>
      <c r="K11" s="4"/>
      <c r="L11" s="22"/>
      <c r="M11" s="18"/>
      <c r="N11" s="19"/>
      <c r="O11" s="50"/>
      <c r="P11" s="20"/>
      <c r="U11" s="14"/>
      <c r="V11" s="9"/>
    </row>
    <row r="12" spans="1:22" s="5" customForma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23"/>
      <c r="M12" s="24"/>
      <c r="N12" s="25"/>
      <c r="O12" s="51"/>
      <c r="U12" s="14"/>
      <c r="V12" s="9"/>
    </row>
    <row r="13" spans="1:22" s="5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23"/>
      <c r="M13" s="24"/>
      <c r="N13" s="25"/>
      <c r="O13" s="51"/>
      <c r="U13" s="14"/>
      <c r="V13" s="9"/>
    </row>
    <row r="14" spans="1:22" s="5" customForma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9"/>
      <c r="M14" s="24"/>
      <c r="N14" s="25"/>
      <c r="O14" s="51"/>
      <c r="U14" s="14"/>
      <c r="V14" s="9"/>
    </row>
    <row r="15" spans="1:22" s="5" customForma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9"/>
      <c r="M15" s="24"/>
      <c r="N15" s="25"/>
      <c r="O15" s="51"/>
      <c r="U15" s="14"/>
      <c r="V15" s="9"/>
    </row>
    <row r="16" spans="1:22" s="5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9"/>
      <c r="M16" s="24"/>
      <c r="N16" s="25"/>
      <c r="O16" s="51"/>
      <c r="U16" s="14"/>
      <c r="V16" s="9"/>
    </row>
    <row r="17" spans="1:22" s="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9"/>
      <c r="M17" s="24"/>
      <c r="N17" s="25"/>
      <c r="O17" s="51"/>
      <c r="U17" s="14"/>
      <c r="V17" s="9"/>
    </row>
    <row r="18" spans="1:22" s="5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9"/>
      <c r="M18" s="24"/>
      <c r="N18" s="25"/>
      <c r="O18" s="51"/>
      <c r="U18" s="14"/>
      <c r="V18" s="9"/>
    </row>
    <row r="19" spans="1:22" s="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9"/>
      <c r="M19" s="24"/>
      <c r="N19" s="25"/>
      <c r="O19" s="51"/>
      <c r="U19" s="14"/>
      <c r="V19" s="9"/>
    </row>
    <row r="20" spans="1:22" s="5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9"/>
      <c r="M20" s="24"/>
      <c r="N20" s="25"/>
      <c r="O20" s="51"/>
      <c r="U20" s="14"/>
      <c r="V20" s="9"/>
    </row>
    <row r="21" spans="1:22" s="5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9"/>
      <c r="M21" s="24"/>
      <c r="N21" s="25"/>
      <c r="O21" s="51"/>
      <c r="U21" s="14"/>
      <c r="V21" s="9"/>
    </row>
    <row r="22" spans="1:22" s="5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9"/>
      <c r="M22" s="24"/>
      <c r="N22" s="25"/>
      <c r="O22" s="51"/>
      <c r="U22" s="14"/>
      <c r="V22" s="9"/>
    </row>
    <row r="23" spans="1:22" s="5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9"/>
      <c r="M23" s="24"/>
      <c r="N23" s="25"/>
      <c r="O23" s="51"/>
      <c r="U23" s="14"/>
      <c r="V23" s="9"/>
    </row>
    <row r="24" spans="1:22" s="5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9"/>
      <c r="M24" s="24"/>
      <c r="N24" s="25"/>
      <c r="O24" s="51"/>
      <c r="U24" s="14"/>
      <c r="V24" s="9"/>
    </row>
    <row r="25" spans="1:22" s="5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9"/>
      <c r="M25" s="24"/>
      <c r="N25" s="25"/>
      <c r="O25" s="51"/>
      <c r="U25" s="14"/>
      <c r="V25" s="9"/>
    </row>
    <row r="26" spans="1:22" s="5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9"/>
      <c r="M26" s="24"/>
      <c r="N26" s="25"/>
      <c r="O26" s="51"/>
      <c r="U26" s="14"/>
      <c r="V26" s="9"/>
    </row>
    <row r="27" spans="1:22" s="5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9"/>
      <c r="M27" s="24"/>
      <c r="N27" s="25"/>
      <c r="O27" s="51"/>
      <c r="U27" s="14"/>
      <c r="V27" s="9"/>
    </row>
    <row r="28" spans="1:22" s="5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9"/>
      <c r="M28" s="24"/>
      <c r="N28" s="25"/>
      <c r="O28" s="51"/>
      <c r="U28" s="14"/>
      <c r="V28" s="9"/>
    </row>
    <row r="29" spans="1:22" s="5" customForma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9"/>
      <c r="M29" s="24"/>
      <c r="N29" s="25"/>
      <c r="O29" s="51"/>
      <c r="U29" s="14"/>
      <c r="V29" s="9"/>
    </row>
    <row r="30" spans="1:22" s="5" customForma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9"/>
      <c r="M30" s="24"/>
      <c r="N30" s="25"/>
      <c r="O30" s="51"/>
      <c r="U30" s="14"/>
      <c r="V30" s="9"/>
    </row>
    <row r="31" spans="1:22" s="5" customForma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4"/>
      <c r="N31" s="25"/>
      <c r="O31" s="51"/>
      <c r="U31" s="14"/>
      <c r="V31" s="9"/>
    </row>
    <row r="32" spans="1:22" s="5" customForma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4"/>
      <c r="N32" s="25"/>
      <c r="O32" s="51"/>
      <c r="U32" s="14"/>
      <c r="V32" s="9"/>
    </row>
  </sheetData>
  <mergeCells count="22">
    <mergeCell ref="C2:G2"/>
    <mergeCell ref="C3:G3"/>
    <mergeCell ref="A5:T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U6:U7"/>
    <mergeCell ref="M6:M7"/>
    <mergeCell ref="N6:N7"/>
    <mergeCell ref="O6:O7"/>
    <mergeCell ref="P6:P7"/>
    <mergeCell ref="Q6:S6"/>
    <mergeCell ref="T6:T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49" firstPageNumber="128" fitToHeight="0" orientation="landscape" useFirstPageNumber="1" r:id="rId1"/>
  <headerFooter alignWithMargins="0">
    <oddFooter xml:space="preserve">&amp;L&amp;"Arial,Kurzíva"Zastupitelstvo  Olomouckého kraje 13-12-2021
13. - Rozpočet Olomouckého kraje na rok 2022 - návrh rozpočtu
Příloha č. 5d) Nové investice&amp;R&amp;"Arial,Kurzíva"&amp;11Strana &amp;P (Celkem 176)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00B0F0"/>
  </sheetPr>
  <dimension ref="A1:T34"/>
  <sheetViews>
    <sheetView showGridLines="0" view="pageBreakPreview" zoomScale="80" zoomScaleNormal="66" zoomScaleSheetLayoutView="80" workbookViewId="0">
      <pane ySplit="7" topLeftCell="A8" activePane="bottomLeft" state="frozenSplit"/>
      <selection activeCell="AW16" sqref="AW16"/>
      <selection pane="bottomLeft" activeCell="Q25" sqref="Q25"/>
    </sheetView>
  </sheetViews>
  <sheetFormatPr defaultColWidth="9.140625" defaultRowHeight="12.75" outlineLevelCol="1" x14ac:dyDescent="0.2"/>
  <cols>
    <col min="1" max="1" width="5.42578125" style="9" customWidth="1"/>
    <col min="2" max="2" width="6" style="9" customWidth="1"/>
    <col min="3" max="4" width="5.5703125" style="9" hidden="1" customWidth="1" outlineLevel="1"/>
    <col min="5" max="5" width="7" style="9" customWidth="1" collapsed="1"/>
    <col min="6" max="6" width="3.7109375" style="9" hidden="1" customWidth="1" outlineLevel="1"/>
    <col min="7" max="7" width="13" style="9" hidden="1" customWidth="1" outlineLevel="1"/>
    <col min="8" max="8" width="70.7109375" style="9" customWidth="1" collapsed="1"/>
    <col min="9" max="9" width="70.7109375" style="9" customWidth="1"/>
    <col min="10" max="10" width="7.140625" style="9" customWidth="1"/>
    <col min="11" max="11" width="14.7109375" style="4" customWidth="1"/>
    <col min="12" max="12" width="14.28515625" style="5" customWidth="1"/>
    <col min="13" max="13" width="13.7109375" style="51" customWidth="1"/>
    <col min="14" max="14" width="15.140625" style="5" customWidth="1"/>
    <col min="15" max="15" width="14.85546875" style="5" customWidth="1"/>
    <col min="16" max="16" width="13.140625" style="5" customWidth="1"/>
    <col min="17" max="17" width="14.85546875" style="5" customWidth="1"/>
    <col min="18" max="18" width="14.42578125" style="5" customWidth="1"/>
    <col min="19" max="19" width="20.7109375" style="14" customWidth="1"/>
    <col min="20" max="20" width="9.140625" style="9" customWidth="1"/>
    <col min="21" max="16384" width="9.140625" style="9"/>
  </cols>
  <sheetData>
    <row r="1" spans="1:20" ht="20.25" x14ac:dyDescent="0.3">
      <c r="A1" s="96" t="s">
        <v>24</v>
      </c>
      <c r="B1" s="1"/>
      <c r="C1" s="1"/>
      <c r="D1" s="1"/>
      <c r="E1" s="1"/>
      <c r="F1" s="1"/>
      <c r="G1" s="1"/>
      <c r="H1" s="2"/>
      <c r="I1" s="3"/>
      <c r="J1" s="1"/>
      <c r="M1" s="48"/>
      <c r="N1" s="6"/>
      <c r="P1" s="6"/>
      <c r="Q1" s="6"/>
      <c r="R1" s="53"/>
      <c r="S1" s="7"/>
      <c r="T1" s="8"/>
    </row>
    <row r="2" spans="1:20" ht="15.75" x14ac:dyDescent="0.25">
      <c r="A2" s="10" t="s">
        <v>19</v>
      </c>
      <c r="B2" s="97"/>
      <c r="C2" s="97"/>
      <c r="D2" s="102"/>
      <c r="E2" s="97"/>
      <c r="F2" s="97"/>
      <c r="G2" s="97"/>
      <c r="H2" s="97" t="s">
        <v>25</v>
      </c>
      <c r="I2" s="98" t="s">
        <v>26</v>
      </c>
      <c r="J2" s="31"/>
      <c r="M2" s="49"/>
      <c r="N2" s="12"/>
      <c r="P2" s="12"/>
      <c r="Q2" s="12"/>
      <c r="R2" s="12"/>
      <c r="S2" s="13"/>
      <c r="T2" s="8"/>
    </row>
    <row r="3" spans="1:20" ht="17.25" customHeight="1" x14ac:dyDescent="0.2">
      <c r="A3" s="10"/>
      <c r="B3" s="97"/>
      <c r="C3" s="97"/>
      <c r="D3" s="102"/>
      <c r="E3" s="97"/>
      <c r="F3" s="97"/>
      <c r="G3" s="97"/>
      <c r="H3" s="97" t="s">
        <v>16</v>
      </c>
      <c r="I3" s="99"/>
      <c r="J3" s="97"/>
      <c r="M3" s="49"/>
      <c r="N3" s="12"/>
      <c r="P3" s="12"/>
      <c r="Q3" s="12"/>
      <c r="S3" s="13"/>
      <c r="T3" s="8"/>
    </row>
    <row r="4" spans="1:20" ht="17.25" customHeight="1" x14ac:dyDescent="0.2">
      <c r="A4" s="10"/>
      <c r="B4" s="10"/>
      <c r="C4" s="10"/>
      <c r="D4" s="10"/>
      <c r="E4" s="10"/>
      <c r="F4" s="10"/>
      <c r="G4" s="10"/>
      <c r="H4" s="10"/>
      <c r="I4" s="11"/>
      <c r="J4" s="10"/>
      <c r="M4" s="49"/>
      <c r="N4" s="12"/>
      <c r="P4" s="12"/>
      <c r="Q4" s="12"/>
      <c r="R4" s="39" t="s">
        <v>17</v>
      </c>
      <c r="S4" s="13"/>
      <c r="T4" s="8"/>
    </row>
    <row r="5" spans="1:20" ht="25.5" customHeight="1" x14ac:dyDescent="0.2">
      <c r="A5" s="199" t="s">
        <v>97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41"/>
    </row>
    <row r="6" spans="1:20" ht="25.5" customHeight="1" x14ac:dyDescent="0.2">
      <c r="A6" s="200" t="s">
        <v>0</v>
      </c>
      <c r="B6" s="200" t="s">
        <v>1</v>
      </c>
      <c r="C6" s="201" t="s">
        <v>3</v>
      </c>
      <c r="D6" s="201" t="s">
        <v>4</v>
      </c>
      <c r="E6" s="201" t="s">
        <v>18</v>
      </c>
      <c r="F6" s="201" t="s">
        <v>5</v>
      </c>
      <c r="G6" s="201" t="s">
        <v>2</v>
      </c>
      <c r="H6" s="201" t="s">
        <v>6</v>
      </c>
      <c r="I6" s="197" t="s">
        <v>7</v>
      </c>
      <c r="J6" s="196" t="s">
        <v>8</v>
      </c>
      <c r="K6" s="197" t="s">
        <v>9</v>
      </c>
      <c r="L6" s="197" t="s">
        <v>14</v>
      </c>
      <c r="M6" s="197" t="s">
        <v>10</v>
      </c>
      <c r="N6" s="195" t="s">
        <v>28</v>
      </c>
      <c r="O6" s="198" t="s">
        <v>22</v>
      </c>
      <c r="P6" s="198"/>
      <c r="Q6" s="198"/>
      <c r="R6" s="195" t="s">
        <v>23</v>
      </c>
      <c r="S6" s="195" t="s">
        <v>11</v>
      </c>
    </row>
    <row r="7" spans="1:20" ht="58.7" customHeight="1" x14ac:dyDescent="0.2">
      <c r="A7" s="200"/>
      <c r="B7" s="200"/>
      <c r="C7" s="201"/>
      <c r="D7" s="201"/>
      <c r="E7" s="201"/>
      <c r="F7" s="201"/>
      <c r="G7" s="201"/>
      <c r="H7" s="201"/>
      <c r="I7" s="197"/>
      <c r="J7" s="196"/>
      <c r="K7" s="197"/>
      <c r="L7" s="197"/>
      <c r="M7" s="197"/>
      <c r="N7" s="195"/>
      <c r="O7" s="40" t="s">
        <v>15</v>
      </c>
      <c r="P7" s="40" t="s">
        <v>20</v>
      </c>
      <c r="Q7" s="40" t="s">
        <v>12</v>
      </c>
      <c r="R7" s="195"/>
      <c r="S7" s="195"/>
    </row>
    <row r="8" spans="1:20" s="34" customFormat="1" ht="25.5" customHeight="1" x14ac:dyDescent="0.3">
      <c r="A8" s="54" t="s">
        <v>13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32">
        <f>SUM(L9:L9)</f>
        <v>9000</v>
      </c>
      <c r="M8" s="45"/>
      <c r="N8" s="32">
        <f>SUM(N9:N9)</f>
        <v>0</v>
      </c>
      <c r="O8" s="32">
        <f>SUM(O9:O9)</f>
        <v>4000</v>
      </c>
      <c r="P8" s="32">
        <f>SUM(P9:P9)</f>
        <v>0</v>
      </c>
      <c r="Q8" s="32">
        <f>SUM(Q9:Q9)</f>
        <v>4000</v>
      </c>
      <c r="R8" s="32">
        <f>SUM(R9:R9)</f>
        <v>5000</v>
      </c>
      <c r="S8" s="33"/>
    </row>
    <row r="9" spans="1:20" ht="59.25" customHeight="1" x14ac:dyDescent="0.2">
      <c r="A9" s="15">
        <v>1</v>
      </c>
      <c r="B9" s="15" t="s">
        <v>42</v>
      </c>
      <c r="C9" s="15">
        <v>3315</v>
      </c>
      <c r="D9" s="15">
        <v>6121</v>
      </c>
      <c r="E9" s="15">
        <v>61</v>
      </c>
      <c r="F9" s="15">
        <v>13</v>
      </c>
      <c r="G9" s="16">
        <v>60003101475</v>
      </c>
      <c r="H9" s="17" t="s">
        <v>100</v>
      </c>
      <c r="I9" s="100" t="s">
        <v>101</v>
      </c>
      <c r="J9" s="15" t="s">
        <v>40</v>
      </c>
      <c r="K9" s="15" t="s">
        <v>39</v>
      </c>
      <c r="L9" s="43">
        <v>9000</v>
      </c>
      <c r="M9" s="37">
        <v>2023</v>
      </c>
      <c r="N9" s="44">
        <v>0</v>
      </c>
      <c r="O9" s="42">
        <f t="shared" ref="O9" si="0">P9+Q9</f>
        <v>4000</v>
      </c>
      <c r="P9" s="44"/>
      <c r="Q9" s="155">
        <v>4000</v>
      </c>
      <c r="R9" s="43">
        <f t="shared" ref="R9" si="1">L9-N9-O9</f>
        <v>5000</v>
      </c>
      <c r="S9" s="151" t="s">
        <v>102</v>
      </c>
      <c r="T9" s="141" t="e">
        <f>#REF!+Q9</f>
        <v>#REF!</v>
      </c>
    </row>
    <row r="10" spans="1:20" ht="15.75" hidden="1" x14ac:dyDescent="0.2">
      <c r="A10" s="15"/>
      <c r="B10" s="15"/>
      <c r="C10" s="15"/>
      <c r="D10" s="15"/>
      <c r="E10" s="15"/>
      <c r="F10" s="15"/>
      <c r="G10" s="16"/>
      <c r="H10" s="36"/>
      <c r="I10" s="28"/>
      <c r="J10" s="15"/>
      <c r="K10" s="15"/>
      <c r="L10" s="43">
        <f t="shared" ref="L10:L11" si="2">N10+O10+R10</f>
        <v>0</v>
      </c>
      <c r="M10" s="37"/>
      <c r="N10" s="44"/>
      <c r="O10" s="42">
        <f t="shared" ref="O10" si="3">P10+Q10</f>
        <v>0</v>
      </c>
      <c r="P10" s="44"/>
      <c r="Q10" s="42"/>
      <c r="R10" s="43"/>
      <c r="S10" s="27"/>
    </row>
    <row r="11" spans="1:20" ht="15.75" hidden="1" x14ac:dyDescent="0.2">
      <c r="A11" s="15"/>
      <c r="B11" s="15"/>
      <c r="C11" s="15"/>
      <c r="D11" s="15"/>
      <c r="E11" s="15"/>
      <c r="F11" s="15"/>
      <c r="G11" s="16"/>
      <c r="H11" s="36"/>
      <c r="I11" s="52"/>
      <c r="J11" s="15"/>
      <c r="K11" s="15"/>
      <c r="L11" s="43">
        <f t="shared" si="2"/>
        <v>0</v>
      </c>
      <c r="M11" s="37"/>
      <c r="N11" s="44"/>
      <c r="O11" s="42">
        <f>P11+Q11</f>
        <v>0</v>
      </c>
      <c r="P11" s="44"/>
      <c r="Q11" s="42"/>
      <c r="R11" s="43"/>
      <c r="S11" s="27"/>
    </row>
    <row r="12" spans="1:20" ht="35.25" customHeight="1" x14ac:dyDescent="0.2">
      <c r="A12" s="55" t="s">
        <v>27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30">
        <f>+L8</f>
        <v>9000</v>
      </c>
      <c r="M12" s="46"/>
      <c r="N12" s="30">
        <f>+N8</f>
        <v>0</v>
      </c>
      <c r="O12" s="30">
        <f>+O8</f>
        <v>4000</v>
      </c>
      <c r="P12" s="30">
        <f>+P8</f>
        <v>0</v>
      </c>
      <c r="Q12" s="30">
        <f>+Q8</f>
        <v>4000</v>
      </c>
      <c r="R12" s="30">
        <f>+R8</f>
        <v>5000</v>
      </c>
      <c r="S12" s="26"/>
    </row>
    <row r="13" spans="1:20" s="5" customFormat="1" x14ac:dyDescent="0.2">
      <c r="A13" s="4"/>
      <c r="B13" s="4"/>
      <c r="C13" s="4"/>
      <c r="D13" s="4"/>
      <c r="E13" s="4"/>
      <c r="F13" s="4"/>
      <c r="G13" s="4"/>
      <c r="H13" s="21"/>
      <c r="I13" s="4"/>
      <c r="J13" s="22"/>
      <c r="K13" s="18"/>
      <c r="L13" s="19"/>
      <c r="M13" s="50"/>
      <c r="N13" s="20"/>
      <c r="S13" s="14"/>
      <c r="T13" s="9"/>
    </row>
    <row r="14" spans="1:20" s="5" customFormat="1" x14ac:dyDescent="0.2">
      <c r="A14" s="4"/>
      <c r="B14" s="4"/>
      <c r="C14" s="4"/>
      <c r="D14" s="4"/>
      <c r="E14" s="4"/>
      <c r="F14" s="4"/>
      <c r="G14" s="4"/>
      <c r="H14" s="4"/>
      <c r="I14" s="4"/>
      <c r="J14" s="23"/>
      <c r="K14" s="24"/>
      <c r="L14" s="25"/>
      <c r="M14" s="51"/>
      <c r="S14" s="14"/>
      <c r="T14" s="9"/>
    </row>
    <row r="15" spans="1:20" s="5" customFormat="1" x14ac:dyDescent="0.2">
      <c r="A15" s="4"/>
      <c r="B15" s="4"/>
      <c r="C15" s="4"/>
      <c r="D15" s="4"/>
      <c r="E15" s="4"/>
      <c r="F15" s="4"/>
      <c r="G15" s="4"/>
      <c r="H15" s="4"/>
      <c r="I15" s="4"/>
      <c r="J15" s="23"/>
      <c r="K15" s="24"/>
      <c r="L15" s="25"/>
      <c r="M15" s="51"/>
      <c r="S15" s="14"/>
      <c r="T15" s="9"/>
    </row>
    <row r="16" spans="1:20" s="5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9"/>
      <c r="K16" s="24"/>
      <c r="L16" s="25"/>
      <c r="M16" s="51"/>
      <c r="S16" s="14"/>
      <c r="T16" s="9"/>
    </row>
    <row r="17" spans="1:20" s="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9"/>
      <c r="K17" s="24"/>
      <c r="L17" s="25"/>
      <c r="M17" s="51"/>
      <c r="S17" s="14"/>
      <c r="T17" s="9"/>
    </row>
    <row r="18" spans="1:20" s="5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9"/>
      <c r="K18" s="24"/>
      <c r="L18" s="25"/>
      <c r="M18" s="51"/>
      <c r="S18" s="14"/>
      <c r="T18" s="9"/>
    </row>
    <row r="19" spans="1:20" s="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9"/>
      <c r="K19" s="24"/>
      <c r="L19" s="25"/>
      <c r="M19" s="51"/>
      <c r="S19" s="14"/>
      <c r="T19" s="9"/>
    </row>
    <row r="20" spans="1:20" s="5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9"/>
      <c r="K20" s="24"/>
      <c r="L20" s="25"/>
      <c r="M20" s="51"/>
      <c r="S20" s="14"/>
      <c r="T20" s="9"/>
    </row>
    <row r="21" spans="1:20" s="5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9"/>
      <c r="K21" s="24"/>
      <c r="L21" s="25"/>
      <c r="M21" s="51"/>
      <c r="S21" s="14"/>
      <c r="T21" s="9"/>
    </row>
    <row r="22" spans="1:20" s="5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9"/>
      <c r="K22" s="24"/>
      <c r="L22" s="25"/>
      <c r="M22" s="51"/>
      <c r="S22" s="14"/>
      <c r="T22" s="9"/>
    </row>
    <row r="23" spans="1:20" s="5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9"/>
      <c r="K23" s="24"/>
      <c r="L23" s="25"/>
      <c r="M23" s="51"/>
      <c r="S23" s="14"/>
      <c r="T23" s="9"/>
    </row>
    <row r="24" spans="1:20" s="5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9"/>
      <c r="K24" s="24"/>
      <c r="L24" s="25"/>
      <c r="M24" s="51"/>
      <c r="S24" s="14"/>
      <c r="T24" s="9"/>
    </row>
    <row r="25" spans="1:20" s="5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9"/>
      <c r="K25" s="24"/>
      <c r="L25" s="25"/>
      <c r="M25" s="51"/>
      <c r="S25" s="14"/>
      <c r="T25" s="9"/>
    </row>
    <row r="26" spans="1:20" s="5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9"/>
      <c r="K26" s="24"/>
      <c r="L26" s="25"/>
      <c r="M26" s="51"/>
      <c r="S26" s="14"/>
      <c r="T26" s="9"/>
    </row>
    <row r="27" spans="1:20" s="5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9"/>
      <c r="K27" s="24"/>
      <c r="L27" s="25"/>
      <c r="M27" s="51"/>
      <c r="S27" s="14"/>
      <c r="T27" s="9"/>
    </row>
    <row r="28" spans="1:20" s="5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9"/>
      <c r="K28" s="24"/>
      <c r="L28" s="25"/>
      <c r="M28" s="51"/>
      <c r="S28" s="14"/>
      <c r="T28" s="9"/>
    </row>
    <row r="29" spans="1:20" s="5" customFormat="1" x14ac:dyDescent="0.2">
      <c r="A29" s="4"/>
      <c r="B29" s="4"/>
      <c r="C29" s="4"/>
      <c r="D29" s="4"/>
      <c r="E29" s="4"/>
      <c r="F29" s="4"/>
      <c r="G29" s="4"/>
      <c r="H29" s="4"/>
      <c r="I29" s="4"/>
      <c r="J29" s="9"/>
      <c r="K29" s="24"/>
      <c r="L29" s="25"/>
      <c r="M29" s="51"/>
      <c r="S29" s="14"/>
      <c r="T29" s="9"/>
    </row>
    <row r="30" spans="1:20" s="5" customFormat="1" x14ac:dyDescent="0.2">
      <c r="A30" s="4"/>
      <c r="B30" s="4"/>
      <c r="C30" s="4"/>
      <c r="D30" s="4"/>
      <c r="E30" s="4"/>
      <c r="F30" s="4"/>
      <c r="G30" s="4"/>
      <c r="H30" s="4"/>
      <c r="I30" s="4"/>
      <c r="J30" s="9"/>
      <c r="K30" s="24"/>
      <c r="L30" s="25"/>
      <c r="M30" s="51"/>
      <c r="S30" s="14"/>
      <c r="T30" s="9"/>
    </row>
    <row r="31" spans="1:20" s="5" customFormat="1" x14ac:dyDescent="0.2">
      <c r="A31" s="4"/>
      <c r="B31" s="4"/>
      <c r="C31" s="4"/>
      <c r="D31" s="4"/>
      <c r="E31" s="4"/>
      <c r="F31" s="4"/>
      <c r="G31" s="4"/>
      <c r="H31" s="4"/>
      <c r="I31" s="4"/>
      <c r="J31" s="9"/>
      <c r="K31" s="24"/>
      <c r="L31" s="25"/>
      <c r="M31" s="51"/>
      <c r="S31" s="14"/>
      <c r="T31" s="9"/>
    </row>
    <row r="32" spans="1:20" s="5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9"/>
      <c r="K32" s="24"/>
      <c r="L32" s="25"/>
      <c r="M32" s="51"/>
      <c r="S32" s="14"/>
      <c r="T32" s="9"/>
    </row>
    <row r="33" spans="1:20" s="5" customForma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4"/>
      <c r="L33" s="25"/>
      <c r="M33" s="51"/>
      <c r="S33" s="14"/>
      <c r="T33" s="9"/>
    </row>
    <row r="34" spans="1:20" s="5" customForma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4"/>
      <c r="L34" s="25"/>
      <c r="M34" s="51"/>
      <c r="S34" s="14"/>
      <c r="T34" s="9"/>
    </row>
  </sheetData>
  <sortState ref="G8:V24">
    <sortCondition ref="G8"/>
  </sortState>
  <mergeCells count="18">
    <mergeCell ref="A5:R5"/>
    <mergeCell ref="E6:E7"/>
    <mergeCell ref="A6:A7"/>
    <mergeCell ref="B6:B7"/>
    <mergeCell ref="G6:G7"/>
    <mergeCell ref="C6:C7"/>
    <mergeCell ref="D6:D7"/>
    <mergeCell ref="F6:F7"/>
    <mergeCell ref="H6:H7"/>
    <mergeCell ref="I6:I7"/>
    <mergeCell ref="J6:J7"/>
    <mergeCell ref="S6:S7"/>
    <mergeCell ref="K6:K7"/>
    <mergeCell ref="L6:L7"/>
    <mergeCell ref="M6:M7"/>
    <mergeCell ref="N6:N7"/>
    <mergeCell ref="O6:Q6"/>
    <mergeCell ref="R6:R7"/>
  </mergeCells>
  <printOptions horizontalCentered="1"/>
  <pageMargins left="0.39370078740157483" right="0.39370078740157483" top="0.6692913385826772" bottom="0.86614173228346458" header="0.27559055118110237" footer="0.39370078740157483"/>
  <pageSetup paperSize="9" scale="45" firstPageNumber="129" fitToHeight="2" orientation="landscape" useFirstPageNumber="1" r:id="rId1"/>
  <headerFooter alignWithMargins="0">
    <oddFooter xml:space="preserve">&amp;L&amp;"Arial,Kurzíva"Zastupitelstvo  Olomouckého kraje 13-12-2021
13. - Rozpočet Olomouckého kraje na rok 2022 - návrh rozpočtu
Příloha č. 5d) Nové investice&amp;R&amp;"Arial,Kurzíva"&amp;11Strana &amp;P (Celkem 176)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21</vt:i4>
      </vt:variant>
    </vt:vector>
  </HeadingPairs>
  <TitlesOfParts>
    <vt:vector size="32" baseType="lpstr">
      <vt:lpstr>Souhrn</vt:lpstr>
      <vt:lpstr>Oblast školství - ORJ 17  </vt:lpstr>
      <vt:lpstr>Oblast sociální - ORJ 17 ž</vt:lpstr>
      <vt:lpstr>Oblast sociální - ORJ 17</vt:lpstr>
      <vt:lpstr>Oblast dopravy - ORJ 17</vt:lpstr>
      <vt:lpstr>Oblast dopravy - ORJ 12 </vt:lpstr>
      <vt:lpstr>Oblast kultury - ORJ 13</vt:lpstr>
      <vt:lpstr>Oblast kultury - ORJ 17 ž</vt:lpstr>
      <vt:lpstr>Oblast kultury - ORJ 17</vt:lpstr>
      <vt:lpstr>Oblast IT - ORJ 06 </vt:lpstr>
      <vt:lpstr>Oblast KÚOK - ORJ 03 </vt:lpstr>
      <vt:lpstr>'Oblast dopravy - ORJ 12 '!Názvy_tisku</vt:lpstr>
      <vt:lpstr>'Oblast dopravy - ORJ 17'!Názvy_tisku</vt:lpstr>
      <vt:lpstr>'Oblast IT - ORJ 06 '!Názvy_tisku</vt:lpstr>
      <vt:lpstr>'Oblast kultury - ORJ 13'!Názvy_tisku</vt:lpstr>
      <vt:lpstr>'Oblast kultury - ORJ 17'!Názvy_tisku</vt:lpstr>
      <vt:lpstr>'Oblast kultury - ORJ 17 ž'!Názvy_tisku</vt:lpstr>
      <vt:lpstr>'Oblast KÚOK - ORJ 03 '!Názvy_tisku</vt:lpstr>
      <vt:lpstr>'Oblast sociální - ORJ 17'!Názvy_tisku</vt:lpstr>
      <vt:lpstr>'Oblast sociální - ORJ 17 ž'!Názvy_tisku</vt:lpstr>
      <vt:lpstr>'Oblast školství - ORJ 17  '!Názvy_tisku</vt:lpstr>
      <vt:lpstr>'Oblast dopravy - ORJ 12 '!Oblast_tisku</vt:lpstr>
      <vt:lpstr>'Oblast dopravy - ORJ 17'!Oblast_tisku</vt:lpstr>
      <vt:lpstr>'Oblast IT - ORJ 06 '!Oblast_tisku</vt:lpstr>
      <vt:lpstr>'Oblast kultury - ORJ 13'!Oblast_tisku</vt:lpstr>
      <vt:lpstr>'Oblast kultury - ORJ 17'!Oblast_tisku</vt:lpstr>
      <vt:lpstr>'Oblast kultury - ORJ 17 ž'!Oblast_tisku</vt:lpstr>
      <vt:lpstr>'Oblast KÚOK - ORJ 03 '!Oblast_tisku</vt:lpstr>
      <vt:lpstr>'Oblast sociální - ORJ 17'!Oblast_tisku</vt:lpstr>
      <vt:lpstr>'Oblast sociální - ORJ 17 ž'!Oblast_tisku</vt:lpstr>
      <vt:lpstr>'Oblast školství - ORJ 17  '!Oblast_tisku</vt:lpstr>
      <vt:lpstr>Souhrn!Oblast_tisku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Foret Oldřich</cp:lastModifiedBy>
  <cp:lastPrinted>2021-10-29T09:12:56Z</cp:lastPrinted>
  <dcterms:created xsi:type="dcterms:W3CDTF">2016-08-02T13:34:52Z</dcterms:created>
  <dcterms:modified xsi:type="dcterms:W3CDTF">2021-11-24T05:45:43Z</dcterms:modified>
</cp:coreProperties>
</file>