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2\2022-12-12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List1!$A$1:$L$27</definedName>
  </definedNames>
  <calcPr calcId="162913"/>
</workbook>
</file>

<file path=xl/calcChain.xml><?xml version="1.0" encoding="utf-8"?>
<calcChain xmlns="http://schemas.openxmlformats.org/spreadsheetml/2006/main">
  <c r="J25" i="1" l="1"/>
  <c r="I25" i="1"/>
  <c r="H25" i="1"/>
  <c r="F25" i="1"/>
  <c r="E25" i="1"/>
  <c r="D25" i="1"/>
  <c r="H11" i="1"/>
  <c r="E11" i="1"/>
  <c r="D11" i="1"/>
  <c r="K25" i="1" l="1"/>
  <c r="K23" i="1" l="1"/>
  <c r="F23" i="1"/>
  <c r="E23" i="1"/>
  <c r="D23" i="1"/>
  <c r="I22" i="1"/>
  <c r="I23" i="1" s="1"/>
  <c r="H22" i="1"/>
  <c r="H23" i="1" s="1"/>
  <c r="G22" i="1"/>
  <c r="J22" i="1" l="1"/>
  <c r="J23" i="1" s="1"/>
  <c r="E14" i="1"/>
  <c r="F14" i="1" s="1"/>
  <c r="K11" i="1" l="1"/>
  <c r="I11" i="1"/>
  <c r="E9" i="1"/>
  <c r="F9" i="1" l="1"/>
  <c r="G9" i="1" l="1"/>
  <c r="H9" i="1"/>
  <c r="K19" i="1"/>
  <c r="F19" i="1"/>
  <c r="E19" i="1"/>
  <c r="D19" i="1"/>
  <c r="I18" i="1"/>
  <c r="I19" i="1" s="1"/>
  <c r="H18" i="1"/>
  <c r="H19" i="1" s="1"/>
  <c r="G18" i="1"/>
  <c r="J9" i="1" l="1"/>
  <c r="J18" i="1"/>
  <c r="J19" i="1" s="1"/>
  <c r="I14" i="1"/>
  <c r="H14" i="1"/>
  <c r="K15" i="1" l="1"/>
  <c r="I15" i="1"/>
  <c r="F15" i="1"/>
  <c r="E15" i="1"/>
  <c r="D15" i="1"/>
  <c r="J14" i="1"/>
  <c r="G14" i="1"/>
  <c r="H15" i="1" l="1"/>
  <c r="J15" i="1" l="1"/>
  <c r="E10" i="1" l="1"/>
  <c r="F10" i="1" l="1"/>
  <c r="F11" i="1" s="1"/>
  <c r="H10" i="1"/>
  <c r="G10" i="1" l="1"/>
  <c r="J10" i="1"/>
  <c r="J11" i="1" s="1"/>
</calcChain>
</file>

<file path=xl/sharedStrings.xml><?xml version="1.0" encoding="utf-8"?>
<sst xmlns="http://schemas.openxmlformats.org/spreadsheetml/2006/main" count="47" uniqueCount="37">
  <si>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</si>
  <si>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</si>
  <si>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</si>
  <si>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</si>
  <si>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</si>
  <si>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</si>
  <si>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</si>
  <si>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</si>
  <si>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</si>
  <si>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</si>
  <si>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</si>
  <si>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</si>
  <si>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</si>
  <si>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</si>
  <si>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</si>
  <si>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</si>
  <si>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</si>
  <si>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</si>
  <si>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</si>
  <si>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</si>
  <si>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Vysvětlivky:  OK - Olomoucký kraj, PO - příspěvková organizace Olomouckého kraje</t>
  </si>
  <si>
    <t>Procento dotace</t>
  </si>
  <si>
    <t>2.</t>
  </si>
  <si>
    <t>3.</t>
  </si>
  <si>
    <t>UR/60/60/2022</t>
  </si>
  <si>
    <t>Podpora plánování sociálních služeb na území Olomouckého kraje</t>
  </si>
  <si>
    <t>Podpora sociální práce, sociálních služeb a neformálně pečujících na území Olomouckého kraje</t>
  </si>
  <si>
    <r>
      <t xml:space="preserve">Projekty podané do výzvy č. 6 Podpora procesů ve službách – kraje Operačního programu Zaměstnanost plus </t>
    </r>
    <r>
      <rPr>
        <sz val="12"/>
        <color theme="1"/>
        <rFont val="Arial"/>
        <family val="2"/>
        <charset val="238"/>
      </rPr>
      <t>(Priority 2 Sociální začleňování)</t>
    </r>
  </si>
  <si>
    <t>ZZS OK - Nákup sanitních vozidel</t>
  </si>
  <si>
    <t>UR/65/43/2022</t>
  </si>
  <si>
    <r>
      <t xml:space="preserve">Projekt podaný do 12. výzvy Integrovaného regionálního operačního programu , oblast Integrovaný záchranný systém (dále jen IZS) – ZZS krajů </t>
    </r>
    <r>
      <rPr>
        <sz val="12"/>
        <color theme="1"/>
        <rFont val="Arial"/>
        <family val="2"/>
        <charset val="238"/>
      </rPr>
      <t>( specifický cíl 2.1: Podpora přizpůsobení se změně klimatu, prevence rizika katastrof a odolnosti vůči nim, s přihlédnutím k ekosystémovým přístupům)</t>
    </r>
  </si>
  <si>
    <t>Domov pro seniory Červenka - Nový pavilon</t>
  </si>
  <si>
    <t>UR/66/55/2022</t>
  </si>
  <si>
    <t>Střední lesnická škola, Hranice - rekonstrukce kotelny</t>
  </si>
  <si>
    <t>UR/64/34/2022</t>
  </si>
  <si>
    <t xml:space="preserve">Projekt podáný do 11. výzvy "Programu Životní prostředí 2021-2027" </t>
  </si>
  <si>
    <t>Projekt podaný do výzvy č. 31_22_003 - Rozvoj a modernizace materiálně technické základny sociálních služeb Národního plánu obnovy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</si>
</sst>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0" fillId="5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vertical="center"/>
    </xf>
    <xf numFmtId="0" fontId="5" fillId="0" borderId="0" xfId="0" applyFont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8" xfId="0" applyBorder="1" applyAlignment="1">
      <alignment horizontal="center" vertical="center"/>
    </xf>
    <xf numFmtId="0" fontId="13" fillId="0" borderId="0" xfId="0" applyFont="1"/>
    <xf numFmtId="0" fontId="2" fillId="5" borderId="0" xfId="0" applyFont="1" applyFill="1" applyBorder="1" applyAlignment="1">
      <alignment horizontal="center" vertical="center" wrapText="1"/>
    </xf>
    <xf numFmtId="164" fontId="12" fillId="5" borderId="0" xfId="0" applyNumberFormat="1" applyFont="1" applyFill="1" applyBorder="1" applyAlignment="1">
      <alignment vertical="center"/>
    </xf>
    <xf numFmtId="4" fontId="2" fillId="5" borderId="0" xfId="0" applyNumberFormat="1" applyFont="1" applyFill="1" applyBorder="1" applyAlignment="1">
      <alignment vertical="center"/>
    </xf>
    <xf numFmtId="0" fontId="2" fillId="5" borderId="3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164" fontId="14" fillId="5" borderId="30" xfId="0" applyNumberFormat="1" applyFont="1" applyFill="1" applyBorder="1" applyAlignment="1">
      <alignment horizontal="center" vertical="center"/>
    </xf>
    <xf numFmtId="164" fontId="14" fillId="4" borderId="25" xfId="0" applyNumberFormat="1" applyFont="1" applyFill="1" applyBorder="1" applyAlignment="1">
      <alignment horizontal="center" vertical="center"/>
    </xf>
    <xf numFmtId="164" fontId="14" fillId="4" borderId="11" xfId="0" applyNumberFormat="1" applyFont="1" applyFill="1" applyBorder="1" applyAlignment="1">
      <alignment horizontal="center" vertical="center"/>
    </xf>
    <xf numFmtId="164" fontId="14" fillId="5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164" fontId="2" fillId="5" borderId="21" xfId="0" applyNumberFormat="1" applyFont="1" applyFill="1" applyBorder="1" applyAlignment="1">
      <alignment vertical="center"/>
    </xf>
    <xf numFmtId="164" fontId="14" fillId="5" borderId="21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right" vertical="center"/>
    </xf>
    <xf numFmtId="9" fontId="2" fillId="5" borderId="13" xfId="0" applyNumberFormat="1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5" borderId="13" xfId="0" applyFont="1" applyFill="1" applyBorder="1" applyAlignment="1">
      <alignment horizontal="left" vertical="center" wrapText="1"/>
    </xf>
    <xf numFmtId="164" fontId="2" fillId="5" borderId="25" xfId="0" applyNumberFormat="1" applyFont="1" applyFill="1" applyBorder="1" applyAlignment="1">
      <alignment vertical="center"/>
    </xf>
    <xf numFmtId="164" fontId="14" fillId="5" borderId="25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>
      <alignment vertical="center"/>
    </xf>
    <xf numFmtId="164" fontId="14" fillId="5" borderId="6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164" fontId="12" fillId="5" borderId="22" xfId="0" applyNumberFormat="1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0"/>
  <sheetViews>
    <sheetView tabSelected="1" view="pageBreakPreview" zoomScale="80" zoomScaleNormal="80" zoomScaleSheetLayoutView="80" zoomScalePageLayoutView="75" workbookViewId="0">
      <pane ySplit="6" topLeftCell="A22" activePane="bottomLeft" state="frozen"/>
      <selection pane="bottomLeft" activeCell="H24" sqref="H24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7" customWidth="1"/>
    <col min="4" max="4" width="23.140625" customWidth="1"/>
    <col min="5" max="5" width="23.5703125" customWidth="1"/>
    <col min="6" max="6" width="24.140625" customWidth="1"/>
    <col min="7" max="7" width="21" style="53" customWidth="1"/>
    <col min="8" max="8" width="24.7109375" customWidth="1"/>
    <col min="9" max="9" width="22.28515625" style="10" customWidth="1"/>
    <col min="10" max="10" width="27" customWidth="1"/>
    <col min="11" max="11" width="19.7109375" customWidth="1"/>
    <col min="12" max="12" width="21.42578125" style="1" customWidth="1"/>
    <col min="17" max="17" width="34.85546875" customWidth="1"/>
    <col min="19" max="19" width="32.85546875" customWidth="1"/>
  </cols>
  <sheetData>
    <row r="1" spans="1:19" ht="20.25" customHeight="1" x14ac:dyDescent="0.25">
      <c r="A1" s="88" t="s">
        <v>16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</row>
    <row r="2" spans="1:19" ht="15.75" customHeight="1" thickBot="1" x14ac:dyDescent="0.25">
      <c r="A2" s="33"/>
      <c r="B2" s="34"/>
      <c r="C2" s="35"/>
      <c r="D2" s="36"/>
      <c r="E2" s="36"/>
      <c r="F2" s="36"/>
      <c r="G2" s="52"/>
      <c r="H2" s="36"/>
      <c r="I2" s="37"/>
      <c r="J2" s="38"/>
      <c r="K2" s="38"/>
      <c r="L2" s="39"/>
    </row>
    <row r="3" spans="1:19" s="1" customFormat="1" ht="32.65" customHeight="1" x14ac:dyDescent="0.2">
      <c r="A3" s="104" t="s">
        <v>1</v>
      </c>
      <c r="B3" s="91" t="s">
        <v>0</v>
      </c>
      <c r="C3" s="106" t="s">
        <v>14</v>
      </c>
      <c r="D3" s="93" t="s">
        <v>2</v>
      </c>
      <c r="E3" s="93" t="s">
        <v>3</v>
      </c>
      <c r="F3" s="93" t="s">
        <v>5</v>
      </c>
      <c r="G3" s="45"/>
      <c r="H3" s="93" t="s">
        <v>6</v>
      </c>
      <c r="I3" s="95" t="s">
        <v>9</v>
      </c>
      <c r="J3" s="93" t="s">
        <v>4</v>
      </c>
      <c r="K3" s="93" t="s">
        <v>8</v>
      </c>
      <c r="L3" s="98" t="s">
        <v>19</v>
      </c>
    </row>
    <row r="4" spans="1:19" s="1" customFormat="1" ht="18.600000000000001" customHeight="1" x14ac:dyDescent="0.2">
      <c r="A4" s="105"/>
      <c r="B4" s="92"/>
      <c r="C4" s="107"/>
      <c r="D4" s="94"/>
      <c r="E4" s="94"/>
      <c r="F4" s="101"/>
      <c r="G4" s="55" t="s">
        <v>21</v>
      </c>
      <c r="H4" s="103"/>
      <c r="I4" s="96"/>
      <c r="J4" s="94"/>
      <c r="K4" s="94"/>
      <c r="L4" s="99"/>
    </row>
    <row r="5" spans="1:19" s="1" customFormat="1" ht="17.25" customHeight="1" thickBot="1" x14ac:dyDescent="0.25">
      <c r="A5" s="32"/>
      <c r="B5" s="31"/>
      <c r="C5" s="108"/>
      <c r="D5" s="5" t="s">
        <v>11</v>
      </c>
      <c r="E5" s="5" t="s">
        <v>10</v>
      </c>
      <c r="F5" s="102"/>
      <c r="G5" s="46"/>
      <c r="H5" s="102"/>
      <c r="I5" s="97"/>
      <c r="J5" s="5" t="s">
        <v>12</v>
      </c>
      <c r="K5" s="5" t="s">
        <v>13</v>
      </c>
      <c r="L5" s="100"/>
    </row>
    <row r="6" spans="1:19" s="1" customFormat="1" ht="21.4" customHeight="1" thickTop="1" thickBot="1" x14ac:dyDescent="0.25">
      <c r="A6" s="12">
        <v>1</v>
      </c>
      <c r="B6" s="13">
        <v>2</v>
      </c>
      <c r="C6" s="18">
        <v>3</v>
      </c>
      <c r="D6" s="13">
        <v>4</v>
      </c>
      <c r="E6" s="13">
        <v>5</v>
      </c>
      <c r="F6" s="13">
        <v>6</v>
      </c>
      <c r="G6" s="47"/>
      <c r="H6" s="13">
        <v>7</v>
      </c>
      <c r="I6" s="13">
        <v>8</v>
      </c>
      <c r="J6" s="13">
        <v>9</v>
      </c>
      <c r="K6" s="14">
        <v>10</v>
      </c>
      <c r="L6" s="15">
        <v>11</v>
      </c>
    </row>
    <row r="7" spans="1:19" s="9" customFormat="1" ht="22.5" customHeight="1" thickBot="1" x14ac:dyDescent="0.25">
      <c r="A7" s="25"/>
      <c r="B7" s="26"/>
      <c r="C7" s="26"/>
      <c r="D7" s="27"/>
      <c r="E7" s="27"/>
      <c r="F7" s="27"/>
      <c r="G7" s="48"/>
      <c r="H7" s="27"/>
      <c r="I7" s="27"/>
      <c r="J7" s="27"/>
      <c r="K7" s="27"/>
      <c r="L7" s="28"/>
    </row>
    <row r="8" spans="1:19" s="9" customFormat="1" ht="55.5" customHeight="1" x14ac:dyDescent="0.2">
      <c r="A8" s="76" t="s">
        <v>27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8"/>
    </row>
    <row r="9" spans="1:19" s="9" customFormat="1" ht="40.5" customHeight="1" x14ac:dyDescent="0.2">
      <c r="A9" s="44" t="s">
        <v>18</v>
      </c>
      <c r="B9" s="67" t="s">
        <v>25</v>
      </c>
      <c r="C9" s="62" t="s">
        <v>15</v>
      </c>
      <c r="D9" s="63">
        <v>14293876.800000001</v>
      </c>
      <c r="E9" s="63">
        <f>D9</f>
        <v>14293876.800000001</v>
      </c>
      <c r="F9" s="63">
        <f>E9*0.9</f>
        <v>12864489.120000001</v>
      </c>
      <c r="G9" s="64">
        <f>F9/E9</f>
        <v>0.9</v>
      </c>
      <c r="H9" s="63">
        <f>E9-F9</f>
        <v>1429387.6799999997</v>
      </c>
      <c r="I9" s="63">
        <v>0</v>
      </c>
      <c r="J9" s="63">
        <f>H9+I9</f>
        <v>1429387.6799999997</v>
      </c>
      <c r="K9" s="63">
        <v>0</v>
      </c>
      <c r="L9" s="65" t="s">
        <v>24</v>
      </c>
    </row>
    <row r="10" spans="1:19" s="9" customFormat="1" ht="40.5" customHeight="1" thickBot="1" x14ac:dyDescent="0.25">
      <c r="A10" s="44" t="s">
        <v>22</v>
      </c>
      <c r="B10" s="67" t="s">
        <v>26</v>
      </c>
      <c r="C10" s="62" t="s">
        <v>15</v>
      </c>
      <c r="D10" s="63">
        <v>15034565</v>
      </c>
      <c r="E10" s="63">
        <f>D10</f>
        <v>15034565</v>
      </c>
      <c r="F10" s="63">
        <f>E10*0.9</f>
        <v>13531108.5</v>
      </c>
      <c r="G10" s="64">
        <f>F10/E10</f>
        <v>0.9</v>
      </c>
      <c r="H10" s="63">
        <f>E10-F10</f>
        <v>1503456.5</v>
      </c>
      <c r="I10" s="63">
        <v>0</v>
      </c>
      <c r="J10" s="63">
        <f>H10+I10</f>
        <v>1503456.5</v>
      </c>
      <c r="K10" s="63">
        <v>0</v>
      </c>
      <c r="L10" s="65" t="s">
        <v>24</v>
      </c>
    </row>
    <row r="11" spans="1:19" s="22" customFormat="1" ht="27" customHeight="1" thickBot="1" x14ac:dyDescent="0.25">
      <c r="A11" s="79" t="s">
        <v>7</v>
      </c>
      <c r="B11" s="80"/>
      <c r="C11" s="80"/>
      <c r="D11" s="23">
        <f>SUM(D9:D10)</f>
        <v>29328441.800000001</v>
      </c>
      <c r="E11" s="23">
        <f>SUM(E9:E10)</f>
        <v>29328441.800000001</v>
      </c>
      <c r="F11" s="23">
        <f>SUM(F9:F10)</f>
        <v>26395597.620000001</v>
      </c>
      <c r="G11" s="49"/>
      <c r="H11" s="23">
        <f>SUM(H9:H10)</f>
        <v>2932844.1799999997</v>
      </c>
      <c r="I11" s="23">
        <f>SUM(I9:I10)</f>
        <v>0</v>
      </c>
      <c r="J11" s="23">
        <f>SUM(J9:J10)</f>
        <v>2932844.1799999997</v>
      </c>
      <c r="K11" s="23">
        <f>SUM(K9:K10)</f>
        <v>0</v>
      </c>
      <c r="L11" s="24"/>
    </row>
    <row r="12" spans="1:19" s="22" customFormat="1" ht="27" customHeight="1" thickBot="1" x14ac:dyDescent="0.25">
      <c r="A12" s="25"/>
      <c r="B12" s="26"/>
      <c r="C12" s="26"/>
      <c r="D12" s="27"/>
      <c r="E12" s="27"/>
      <c r="F12" s="27"/>
      <c r="G12" s="48"/>
      <c r="H12" s="27"/>
      <c r="I12" s="27"/>
      <c r="J12" s="27"/>
      <c r="K12" s="27"/>
      <c r="L12" s="28"/>
    </row>
    <row r="13" spans="1:19" s="9" customFormat="1" ht="45.75" customHeight="1" x14ac:dyDescent="0.2">
      <c r="A13" s="85" t="s">
        <v>30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9" s="9" customFormat="1" ht="45.75" customHeight="1" thickBot="1" x14ac:dyDescent="0.25">
      <c r="A14" s="44" t="s">
        <v>23</v>
      </c>
      <c r="B14" s="67" t="s">
        <v>28</v>
      </c>
      <c r="C14" s="62" t="s">
        <v>15</v>
      </c>
      <c r="D14" s="63">
        <v>115436430</v>
      </c>
      <c r="E14" s="63">
        <f>D14</f>
        <v>115436430</v>
      </c>
      <c r="F14" s="63">
        <f>E14*0.85</f>
        <v>98120965.5</v>
      </c>
      <c r="G14" s="64">
        <f>F14/E14</f>
        <v>0.85</v>
      </c>
      <c r="H14" s="63">
        <f>E14-F14</f>
        <v>17315464.5</v>
      </c>
      <c r="I14" s="63">
        <f>D14-E14</f>
        <v>0</v>
      </c>
      <c r="J14" s="63">
        <f>H14+I14</f>
        <v>17315464.5</v>
      </c>
      <c r="K14" s="63">
        <v>0</v>
      </c>
      <c r="L14" s="65" t="s">
        <v>29</v>
      </c>
    </row>
    <row r="15" spans="1:19" s="22" customFormat="1" ht="27" customHeight="1" thickBot="1" x14ac:dyDescent="0.25">
      <c r="A15" s="79" t="s">
        <v>7</v>
      </c>
      <c r="B15" s="80"/>
      <c r="C15" s="80"/>
      <c r="D15" s="23">
        <f>SUM(D14:D14)</f>
        <v>115436430</v>
      </c>
      <c r="E15" s="23">
        <f>SUM(E14:E14)</f>
        <v>115436430</v>
      </c>
      <c r="F15" s="23">
        <f>SUM(F14:F14)</f>
        <v>98120965.5</v>
      </c>
      <c r="G15" s="49"/>
      <c r="H15" s="23">
        <f>SUM(H14:H14)</f>
        <v>17315464.5</v>
      </c>
      <c r="I15" s="23">
        <f>SUM(I14:I14)</f>
        <v>0</v>
      </c>
      <c r="J15" s="23">
        <f>SUM(J14:J14)</f>
        <v>17315464.5</v>
      </c>
      <c r="K15" s="23">
        <f>SUM(K14:K14)</f>
        <v>0</v>
      </c>
      <c r="L15" s="24"/>
      <c r="S15" s="56"/>
    </row>
    <row r="16" spans="1:19" s="22" customFormat="1" ht="27" customHeight="1" thickBot="1" x14ac:dyDescent="0.25">
      <c r="A16" s="25"/>
      <c r="B16" s="26"/>
      <c r="C16" s="26"/>
      <c r="D16" s="27"/>
      <c r="E16" s="27"/>
      <c r="F16" s="27"/>
      <c r="G16" s="48"/>
      <c r="H16" s="27"/>
      <c r="I16" s="27"/>
      <c r="J16" s="27"/>
      <c r="K16" s="27"/>
      <c r="L16" s="28"/>
    </row>
    <row r="17" spans="1:111" s="9" customFormat="1" ht="45.75" customHeight="1" x14ac:dyDescent="0.2">
      <c r="A17" s="85" t="s">
        <v>35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8"/>
    </row>
    <row r="18" spans="1:111" s="9" customFormat="1" ht="53.25" customHeight="1" thickBot="1" x14ac:dyDescent="0.25">
      <c r="A18" s="44" t="s">
        <v>23</v>
      </c>
      <c r="B18" s="67" t="s">
        <v>33</v>
      </c>
      <c r="C18" s="62" t="s">
        <v>15</v>
      </c>
      <c r="D18" s="63">
        <v>6298555</v>
      </c>
      <c r="E18" s="63">
        <v>1455448.5</v>
      </c>
      <c r="F18" s="63">
        <v>1455448.5</v>
      </c>
      <c r="G18" s="64">
        <f>F18/E18</f>
        <v>1</v>
      </c>
      <c r="H18" s="63">
        <f>E18-F18</f>
        <v>0</v>
      </c>
      <c r="I18" s="63">
        <f>D18-E18</f>
        <v>4843106.5</v>
      </c>
      <c r="J18" s="63">
        <f>H18+I18</f>
        <v>4843106.5</v>
      </c>
      <c r="K18" s="63">
        <v>0</v>
      </c>
      <c r="L18" s="65" t="s">
        <v>34</v>
      </c>
    </row>
    <row r="19" spans="1:111" s="22" customFormat="1" ht="27" customHeight="1" thickBot="1" x14ac:dyDescent="0.25">
      <c r="A19" s="86" t="s">
        <v>7</v>
      </c>
      <c r="B19" s="87"/>
      <c r="C19" s="87"/>
      <c r="D19" s="68">
        <f>SUM(D18:D18)</f>
        <v>6298555</v>
      </c>
      <c r="E19" s="68">
        <f>SUM(E18:E18)</f>
        <v>1455448.5</v>
      </c>
      <c r="F19" s="68">
        <f>SUM(F18:F18)</f>
        <v>1455448.5</v>
      </c>
      <c r="G19" s="69"/>
      <c r="H19" s="68">
        <f>SUM(H18:H18)</f>
        <v>0</v>
      </c>
      <c r="I19" s="68">
        <f>SUM(I18:I18)</f>
        <v>4843106.5</v>
      </c>
      <c r="J19" s="68">
        <f>SUM(J18:J18)</f>
        <v>4843106.5</v>
      </c>
      <c r="K19" s="68">
        <f>SUM(K18:K18)</f>
        <v>0</v>
      </c>
      <c r="L19" s="70"/>
      <c r="S19" s="56"/>
    </row>
    <row r="20" spans="1:111" s="22" customFormat="1" ht="27" customHeight="1" thickBot="1" x14ac:dyDescent="0.25">
      <c r="A20" s="71"/>
      <c r="B20" s="72"/>
      <c r="C20" s="72"/>
      <c r="D20" s="73"/>
      <c r="E20" s="73"/>
      <c r="F20" s="73"/>
      <c r="G20" s="74"/>
      <c r="H20" s="73"/>
      <c r="I20" s="73"/>
      <c r="J20" s="73"/>
      <c r="K20" s="73"/>
      <c r="L20" s="75"/>
      <c r="S20" s="56"/>
    </row>
    <row r="21" spans="1:111" s="9" customFormat="1" ht="45.75" customHeight="1" x14ac:dyDescent="0.2">
      <c r="A21" s="85" t="s">
        <v>36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8"/>
    </row>
    <row r="22" spans="1:111" s="9" customFormat="1" ht="53.25" customHeight="1" thickBot="1" x14ac:dyDescent="0.25">
      <c r="A22" s="44" t="s">
        <v>23</v>
      </c>
      <c r="B22" s="67" t="s">
        <v>31</v>
      </c>
      <c r="C22" s="62" t="s">
        <v>15</v>
      </c>
      <c r="D22" s="63">
        <v>200000000</v>
      </c>
      <c r="E22" s="63">
        <v>80000000</v>
      </c>
      <c r="F22" s="63">
        <v>80000000</v>
      </c>
      <c r="G22" s="64">
        <f>F22/E22</f>
        <v>1</v>
      </c>
      <c r="H22" s="63">
        <f>E22-F22</f>
        <v>0</v>
      </c>
      <c r="I22" s="63">
        <f>D22-E22</f>
        <v>120000000</v>
      </c>
      <c r="J22" s="63">
        <f>H22+I22</f>
        <v>120000000</v>
      </c>
      <c r="K22" s="63">
        <v>0</v>
      </c>
      <c r="L22" s="65" t="s">
        <v>32</v>
      </c>
    </row>
    <row r="23" spans="1:111" s="22" customFormat="1" ht="27" customHeight="1" thickBot="1" x14ac:dyDescent="0.25">
      <c r="A23" s="86" t="s">
        <v>7</v>
      </c>
      <c r="B23" s="87"/>
      <c r="C23" s="87"/>
      <c r="D23" s="68">
        <f>SUM(D22:D22)</f>
        <v>200000000</v>
      </c>
      <c r="E23" s="68">
        <f>SUM(E22:E22)</f>
        <v>80000000</v>
      </c>
      <c r="F23" s="68">
        <f>SUM(F22:F22)</f>
        <v>80000000</v>
      </c>
      <c r="G23" s="69"/>
      <c r="H23" s="68">
        <f>SUM(H22:H22)</f>
        <v>0</v>
      </c>
      <c r="I23" s="68">
        <f>SUM(I22:I22)</f>
        <v>120000000</v>
      </c>
      <c r="J23" s="68">
        <f>SUM(J22:J22)</f>
        <v>120000000</v>
      </c>
      <c r="K23" s="68">
        <f>SUM(K22:K22)</f>
        <v>0</v>
      </c>
      <c r="L23" s="70"/>
      <c r="S23" s="56"/>
    </row>
    <row r="24" spans="1:111" s="22" customFormat="1" ht="48.75" customHeight="1" thickBot="1" x14ac:dyDescent="0.25">
      <c r="A24" s="57"/>
      <c r="B24" s="58"/>
      <c r="C24" s="58"/>
      <c r="D24" s="59"/>
      <c r="E24" s="59"/>
      <c r="F24" s="59"/>
      <c r="G24" s="60"/>
      <c r="H24" s="59"/>
      <c r="I24" s="59"/>
      <c r="J24" s="59"/>
      <c r="K24" s="59"/>
      <c r="L24" s="61"/>
      <c r="S24" s="56"/>
    </row>
    <row r="25" spans="1:111" s="4" customFormat="1" ht="34.5" customHeight="1" thickBot="1" x14ac:dyDescent="0.25">
      <c r="A25" s="82" t="s">
        <v>17</v>
      </c>
      <c r="B25" s="83"/>
      <c r="C25" s="84"/>
      <c r="D25" s="29">
        <f>D11+D15+D19+D23</f>
        <v>351063426.80000001</v>
      </c>
      <c r="E25" s="29">
        <f>E11+E15+E19+E23</f>
        <v>226220320.30000001</v>
      </c>
      <c r="F25" s="29">
        <f>F11+F15+F19+F23</f>
        <v>205972011.62</v>
      </c>
      <c r="G25" s="50"/>
      <c r="H25" s="29">
        <f>H11+H15+H19+H23</f>
        <v>20248308.68</v>
      </c>
      <c r="I25" s="29">
        <f>I11+I15+I19+I23</f>
        <v>124843106.5</v>
      </c>
      <c r="J25" s="29">
        <f>J11+J15+J19+J23</f>
        <v>145091415.18000001</v>
      </c>
      <c r="K25" s="29">
        <f>K11+K15+K19+K23</f>
        <v>0</v>
      </c>
      <c r="L25" s="8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</row>
    <row r="26" spans="1:111" s="9" customFormat="1" ht="14.25" customHeight="1" x14ac:dyDescent="0.2">
      <c r="A26" s="41"/>
      <c r="B26" s="41"/>
      <c r="C26" s="41"/>
      <c r="D26" s="42"/>
      <c r="E26" s="42"/>
      <c r="F26" s="42"/>
      <c r="G26" s="51"/>
      <c r="H26" s="42"/>
      <c r="I26" s="42"/>
      <c r="J26" s="42"/>
      <c r="K26" s="42"/>
      <c r="L26" s="43"/>
    </row>
    <row r="27" spans="1:111" ht="18" customHeight="1" x14ac:dyDescent="0.3">
      <c r="A27" s="81" t="s">
        <v>20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Q27" s="40"/>
    </row>
    <row r="28" spans="1:111" x14ac:dyDescent="0.2">
      <c r="B28" s="6"/>
      <c r="C28" s="16"/>
    </row>
    <row r="29" spans="1:111" x14ac:dyDescent="0.2">
      <c r="B29" s="6"/>
      <c r="C29" s="16"/>
      <c r="H29" s="21"/>
    </row>
    <row r="31" spans="1:111" x14ac:dyDescent="0.2">
      <c r="F31" s="21"/>
      <c r="G31" s="54"/>
    </row>
    <row r="35" spans="2:12" ht="15" x14ac:dyDescent="0.2">
      <c r="I35" s="30"/>
    </row>
    <row r="36" spans="2:12" ht="15" x14ac:dyDescent="0.2">
      <c r="I36" s="30"/>
    </row>
    <row r="37" spans="2:12" x14ac:dyDescent="0.2">
      <c r="B37" s="20"/>
      <c r="C37" s="19"/>
    </row>
    <row r="38" spans="2:12" x14ac:dyDescent="0.2">
      <c r="L38" s="66"/>
    </row>
    <row r="40" spans="2:12" x14ac:dyDescent="0.2">
      <c r="H40" s="11"/>
    </row>
  </sheetData>
  <mergeCells count="22">
    <mergeCell ref="A1:L1"/>
    <mergeCell ref="B3:B4"/>
    <mergeCell ref="D3:D4"/>
    <mergeCell ref="E3:E4"/>
    <mergeCell ref="I3:I5"/>
    <mergeCell ref="L3:L5"/>
    <mergeCell ref="F3:F5"/>
    <mergeCell ref="H3:H5"/>
    <mergeCell ref="A3:A4"/>
    <mergeCell ref="J3:J4"/>
    <mergeCell ref="K3:K4"/>
    <mergeCell ref="C3:C5"/>
    <mergeCell ref="A8:L8"/>
    <mergeCell ref="A11:C11"/>
    <mergeCell ref="A27:L27"/>
    <mergeCell ref="A25:C25"/>
    <mergeCell ref="A13:L13"/>
    <mergeCell ref="A15:C15"/>
    <mergeCell ref="A17:L17"/>
    <mergeCell ref="A19:C19"/>
    <mergeCell ref="A21:L21"/>
    <mergeCell ref="A23:C2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useFirstPageNumber="1" r:id="rId1"/>
  <headerFooter scaleWithDoc="0" alignWithMargins="0">
    <oddHeader xml:space="preserve">&amp;LUsnesení_příloha č. 01 </oddHeader>
    <oddFooter>&amp;L&amp;"Arial,Kurzíva"Zastupitelstvo Olomouckého kraje 12. 12. 2022
64. Projekty spolufinancované z evropských a národních fondů ke schválení financování
Usnesení_příloha č. 01 – Podané žádosti o dotaci &amp;R&amp;"Arial,Kurzíva"Strana &amp;P (celkem 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2022-11-22T07:57:27Z</cp:lastPrinted>
  <dcterms:created xsi:type="dcterms:W3CDTF">2010-05-05T13:52:59Z</dcterms:created>
  <dcterms:modified xsi:type="dcterms:W3CDTF">2022-11-22T07:57:52Z</dcterms:modified>
</cp:coreProperties>
</file>