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210" windowWidth="18120" windowHeight="11835"/>
  </bookViews>
  <sheets>
    <sheet name="výdaje" sheetId="8" r:id="rId1"/>
    <sheet name="ORJ - 30" sheetId="12" r:id="rId2"/>
    <sheet name="ORJ - 59" sheetId="6" r:id="rId3"/>
    <sheet name="ORJ - 64" sheetId="11" r:id="rId4"/>
    <sheet name="ORJ - 74" sheetId="9" r:id="rId5"/>
  </sheets>
  <definedNames>
    <definedName name="_xlnm.Print_Area" localSheetId="1">'ORJ - 30'!$A$1:$G$25</definedName>
    <definedName name="_xlnm.Print_Area" localSheetId="2">'ORJ - 59'!$A$1:$G$60</definedName>
    <definedName name="_xlnm.Print_Area" localSheetId="3">'ORJ - 64'!$A$1:$G$26</definedName>
    <definedName name="_xlnm.Print_Area" localSheetId="4">'ORJ - 74'!$A$1:$G$93</definedName>
  </definedNames>
  <calcPr calcId="145621"/>
</workbook>
</file>

<file path=xl/calcChain.xml><?xml version="1.0" encoding="utf-8"?>
<calcChain xmlns="http://schemas.openxmlformats.org/spreadsheetml/2006/main">
  <c r="F9" i="6" l="1"/>
  <c r="D10" i="6" l="1"/>
  <c r="G9" i="11" l="1"/>
  <c r="F43" i="9" l="1"/>
  <c r="F21" i="9"/>
  <c r="F28" i="9"/>
  <c r="F20" i="9" l="1"/>
  <c r="F33" i="9"/>
  <c r="F78" i="9"/>
  <c r="F77" i="9" s="1"/>
  <c r="F24" i="11" l="1"/>
  <c r="F20" i="11"/>
  <c r="F19" i="11" s="1"/>
  <c r="F13" i="11"/>
  <c r="E10" i="11"/>
  <c r="D57" i="8" s="1"/>
  <c r="F10" i="11"/>
  <c r="D10" i="11"/>
  <c r="G8" i="6"/>
  <c r="F13" i="6"/>
  <c r="F22" i="6"/>
  <c r="G9" i="6"/>
  <c r="E10" i="12"/>
  <c r="D53" i="8" s="1"/>
  <c r="F10" i="12"/>
  <c r="E53" i="8" s="1"/>
  <c r="D10" i="12"/>
  <c r="C53" i="8" s="1"/>
  <c r="G8" i="12"/>
  <c r="F53" i="8" l="1"/>
  <c r="G10" i="11"/>
  <c r="F14" i="6"/>
  <c r="G10" i="12" l="1"/>
  <c r="F54" i="6" l="1"/>
  <c r="F37" i="6"/>
  <c r="F86" i="9"/>
  <c r="F82" i="9" s="1"/>
  <c r="F83" i="9"/>
  <c r="F71" i="9"/>
  <c r="F47" i="9"/>
  <c r="F70" i="9" l="1"/>
  <c r="F42" i="9"/>
  <c r="D15" i="9"/>
  <c r="G13" i="9"/>
  <c r="G11" i="9"/>
  <c r="G10" i="9"/>
  <c r="G9" i="9"/>
  <c r="G8" i="9"/>
  <c r="E15" i="9"/>
  <c r="D59" i="8" s="1"/>
  <c r="F15" i="9"/>
  <c r="G15" i="9" l="1"/>
  <c r="F46" i="9" l="1"/>
  <c r="E10" i="6"/>
  <c r="D55" i="8" s="1"/>
  <c r="F10" i="6"/>
  <c r="E57" i="8" l="1"/>
  <c r="F57" i="8" s="1"/>
  <c r="D48" i="8" l="1"/>
  <c r="E45" i="8"/>
  <c r="E44" i="8" s="1"/>
  <c r="D45" i="8"/>
  <c r="C45" i="8"/>
  <c r="F43" i="8"/>
  <c r="C43" i="8"/>
  <c r="E42" i="8"/>
  <c r="D42" i="8"/>
  <c r="F41" i="8"/>
  <c r="C41" i="8"/>
  <c r="C40" i="8" s="1"/>
  <c r="E40" i="8"/>
  <c r="D40" i="8"/>
  <c r="F38" i="8"/>
  <c r="E37" i="8"/>
  <c r="D37" i="8"/>
  <c r="C37" i="8"/>
  <c r="F35" i="8"/>
  <c r="E34" i="8"/>
  <c r="D34" i="8"/>
  <c r="C34" i="8"/>
  <c r="F32" i="8"/>
  <c r="E31" i="8"/>
  <c r="D31" i="8"/>
  <c r="C31" i="8"/>
  <c r="E30" i="8"/>
  <c r="F30" i="8" s="1"/>
  <c r="F29" i="8"/>
  <c r="D28" i="8"/>
  <c r="C28" i="8"/>
  <c r="E27" i="8"/>
  <c r="F27" i="8" s="1"/>
  <c r="D26" i="8"/>
  <c r="C26" i="8"/>
  <c r="E25" i="8"/>
  <c r="D25" i="8"/>
  <c r="D23" i="8" s="1"/>
  <c r="C25" i="8"/>
  <c r="C23" i="8" s="1"/>
  <c r="F24" i="8"/>
  <c r="E23" i="8"/>
  <c r="E22" i="8"/>
  <c r="E20" i="8" s="1"/>
  <c r="D22" i="8"/>
  <c r="D20" i="8" s="1"/>
  <c r="C22" i="8"/>
  <c r="C20" i="8" s="1"/>
  <c r="F21" i="8"/>
  <c r="F19" i="8"/>
  <c r="F18" i="8"/>
  <c r="E17" i="8"/>
  <c r="D17" i="8"/>
  <c r="C17" i="8"/>
  <c r="F16" i="8"/>
  <c r="F15" i="8"/>
  <c r="E14" i="8"/>
  <c r="D14" i="8"/>
  <c r="C14" i="8"/>
  <c r="E13" i="8"/>
  <c r="E12" i="8" s="1"/>
  <c r="D13" i="8"/>
  <c r="D12" i="8" s="1"/>
  <c r="C13" i="8"/>
  <c r="C12" i="8" s="1"/>
  <c r="E11" i="8"/>
  <c r="E48" i="8" s="1"/>
  <c r="F10" i="8"/>
  <c r="D9" i="8"/>
  <c r="C9" i="8"/>
  <c r="E26" i="8" l="1"/>
  <c r="F26" i="8" s="1"/>
  <c r="F31" i="8"/>
  <c r="F37" i="8"/>
  <c r="F48" i="8"/>
  <c r="C47" i="8"/>
  <c r="D47" i="8"/>
  <c r="C48" i="8"/>
  <c r="F13" i="8"/>
  <c r="F17" i="8"/>
  <c r="F25" i="8"/>
  <c r="E59" i="8"/>
  <c r="F59" i="8" s="1"/>
  <c r="F20" i="8"/>
  <c r="C42" i="8"/>
  <c r="E28" i="8"/>
  <c r="F28" i="8" s="1"/>
  <c r="F34" i="8"/>
  <c r="F40" i="8"/>
  <c r="C44" i="8"/>
  <c r="C46" i="8" s="1"/>
  <c r="F12" i="8"/>
  <c r="F14" i="8"/>
  <c r="F42" i="8"/>
  <c r="D44" i="8"/>
  <c r="D46" i="8" s="1"/>
  <c r="F23" i="8"/>
  <c r="F22" i="8"/>
  <c r="F45" i="8"/>
  <c r="E9" i="8"/>
  <c r="F9" i="8" s="1"/>
  <c r="F11" i="8"/>
  <c r="E47" i="8"/>
  <c r="F47" i="8" l="1"/>
  <c r="E46" i="8"/>
  <c r="F46" i="8" s="1"/>
  <c r="F44" i="8"/>
  <c r="C61" i="8" l="1"/>
  <c r="G10" i="6" l="1"/>
  <c r="D61" i="8"/>
  <c r="E55" i="8" l="1"/>
  <c r="E61" i="8" l="1"/>
  <c r="F61" i="8" s="1"/>
  <c r="F55" i="8"/>
</calcChain>
</file>

<file path=xl/sharedStrings.xml><?xml version="1.0" encoding="utf-8"?>
<sst xmlns="http://schemas.openxmlformats.org/spreadsheetml/2006/main" count="349" uniqueCount="148">
  <si>
    <t>Správce:</t>
  </si>
  <si>
    <t>Ing. Miroslav Kubín</t>
  </si>
  <si>
    <t>vedoucí odboru</t>
  </si>
  <si>
    <t>v tis. Kč</t>
  </si>
  <si>
    <t>§</t>
  </si>
  <si>
    <t>%</t>
  </si>
  <si>
    <t>Konzultační, poradenské a právní služby</t>
  </si>
  <si>
    <t>Nákup ostatních služeb</t>
  </si>
  <si>
    <t>Celkem</t>
  </si>
  <si>
    <t>tis.Kč</t>
  </si>
  <si>
    <t>Odbor investic a evropských programů - Projekty v rámci ROP</t>
  </si>
  <si>
    <t>ORJ - 59</t>
  </si>
  <si>
    <t>Nákup materiálu j.n.</t>
  </si>
  <si>
    <t>Služby peněžních ústavů</t>
  </si>
  <si>
    <t>Cestovné (tuzemské i zahraniční)</t>
  </si>
  <si>
    <t>Odbor investic a evropských programů – Operační program lidské zdroje a zaměstnanost</t>
  </si>
  <si>
    <t>ORJ - 64</t>
  </si>
  <si>
    <t>e) Evropské programy</t>
  </si>
  <si>
    <t>Rekapitulace</t>
  </si>
  <si>
    <t>PŘÍJMY Olomouckého kraje na rok 2008</t>
  </si>
  <si>
    <t>ORJ</t>
  </si>
  <si>
    <t>Schválený rozpočet 2007</t>
  </si>
  <si>
    <t>Upravený rozpočet k 31.8.2007</t>
  </si>
  <si>
    <t>Návrh rozpočtu 2008</t>
  </si>
  <si>
    <t>SROP 3.3 - Partnerství pro rozvoj kraje</t>
  </si>
  <si>
    <t>z toho:</t>
  </si>
  <si>
    <t>přijaté úvěry</t>
  </si>
  <si>
    <t>přijaté dotace</t>
  </si>
  <si>
    <t>EHP Norsko - Brána poznání otevřena</t>
  </si>
  <si>
    <t xml:space="preserve">GS - 1.1 - Podpora podnikání ve vybraných regionech Olomouckého kraje </t>
  </si>
  <si>
    <t xml:space="preserve">GS - 1.1 - Podpora malého a středního podnikání ve vybraných regionech Olomouckého kraje </t>
  </si>
  <si>
    <t xml:space="preserve">GS - 3.2 - Podpora sociální integrace v Olomouckém kraji </t>
  </si>
  <si>
    <t>GS - 4.1.2 - Podpora regionálních a místních služeb cestovního ruchu - veřené subjekty a neziskové organizace</t>
  </si>
  <si>
    <t>GS - 1.1 - Podpora regionálních a místních služeb cestovního ruchu - malí a střední podnikatelé v Olomouckém kraji</t>
  </si>
  <si>
    <t>INTERREG IIIA - Turistický informační portál Olomouckého kraje</t>
  </si>
  <si>
    <t>přijatá dotace</t>
  </si>
  <si>
    <t>INTERREG IIIA - Rekonstrukce silnice II/457, 445 v úseku Zlaté Hory - Konradów</t>
  </si>
  <si>
    <t>SROP - 4.1.2 - Marketing cestovního ruchu v Olomouckém kraji</t>
  </si>
  <si>
    <t>Vzdělávání učitelů v přípravě a řízení projektů SF EU na středních školách</t>
  </si>
  <si>
    <t>BIS RTD - Podpora veřejného financování výzkumu a technologického rozvoje v regionech</t>
  </si>
  <si>
    <t>v tis.Kč</t>
  </si>
  <si>
    <t>Ostatní projekty v rámci Regionálního operačního programu</t>
  </si>
  <si>
    <t>Operační program zaměstnanost a lidské zdroje</t>
  </si>
  <si>
    <t>Projekty regionálního rozvoje</t>
  </si>
  <si>
    <t>Odbor strategického rozvoje kraje – Projekty regionálního rozvoje</t>
  </si>
  <si>
    <t>ORJ - 74</t>
  </si>
  <si>
    <t>Ostatní osobní výdaje</t>
  </si>
  <si>
    <t>projekt:Spolupráce v oblasti zaměstnanosti a služeb ve venkovských oblastech</t>
  </si>
  <si>
    <t>projekt:Podpora rozvoje Olomouckého kraje 2012-2015</t>
  </si>
  <si>
    <t>Platy zaměstnanců v pracovním poměru</t>
  </si>
  <si>
    <t>Služby telekomunikací a radiokomunikací</t>
  </si>
  <si>
    <t>Nájemné</t>
  </si>
  <si>
    <t>Služby školení a vzdělávání</t>
  </si>
  <si>
    <t>Pohoštění</t>
  </si>
  <si>
    <t>Účastnické poplatky na konference</t>
  </si>
  <si>
    <t xml:space="preserve">Povinné odvody zaměstnavatele na sociální pojištění z platů členů projektového týmu - 5 pracovních úvazků.   
</t>
  </si>
  <si>
    <t xml:space="preserve">Povinné odvody zaměstnavatele na veřejné zdravotní pojištění z platů členů projektového týmu - 5 pracovních úvazků.   
</t>
  </si>
  <si>
    <t xml:space="preserve">Výdaje na úhradu účasti členů projekového týmu na konferencích.   
</t>
  </si>
  <si>
    <t>tis. Kč</t>
  </si>
  <si>
    <t>projekt: Revitalizace zámeckého parku v Domově Větrný mlýn Skalička</t>
  </si>
  <si>
    <t>projekt: Marketingové aktivity Olomouckého kraje</t>
  </si>
  <si>
    <t>projekt: Marketingové aktivity Olomouckého kraje II</t>
  </si>
  <si>
    <t>Neinvestiční nákupy a související výdaje</t>
  </si>
  <si>
    <t>7=6/4</t>
  </si>
  <si>
    <t>Výdaje na platy, ostatní platby za provedenou práci a pojistné</t>
  </si>
  <si>
    <t>§2143, seskupení pol. 51 - Neinvestiční nákupy a související výdaje</t>
  </si>
  <si>
    <t>§6172, seskupení pol. 51 - Neinvestiční nákupy a související výdaje</t>
  </si>
  <si>
    <t>Neinvestiční transfery podnikatelským subjektům</t>
  </si>
  <si>
    <t>§3636, seskupení pol. 50 - Výdaje na platy, ostatní platby za provedenou práci a pojistné</t>
  </si>
  <si>
    <t>§3636, seskupení pol. 51 - Neinvestiční nákupy a související výdaje</t>
  </si>
  <si>
    <t>§6223, seskupení pol. 50 - Výdaje na platy, ostatní platby za provedenou práci a pojistné</t>
  </si>
  <si>
    <t>§ 4357, seskupení pol. 51 - Neinvestiční nákupy a související výdaje</t>
  </si>
  <si>
    <t>projekt: Značení kulturních a turistických cílů v Olomouckém kraji - III. etapa</t>
  </si>
  <si>
    <t>Drobný hmotný dlouhodobý majetek</t>
  </si>
  <si>
    <t xml:space="preserve">Financování realizace neinvestičního projektu z oblasti cestovního ruchu s názvem "Značení kulturních a turistických cílů v Olomouckém kraji - III. etapa", který byl předložen do 41. Výzvy v rámci Regionálního operačního programu regionu soudržnosti Střední Morava, Prioritní osa: 3. Cestovní ruch, Oblast podpory: 3.2 Veřejná infrastruktira a služby. Celkové uznatelné náklady projektu činí: 4 901 987,00 Kč včetně DPH, vlastní podíl žadatele ve výši 15 % (Olomoucký kraj) činí:735 298,05 Kč včetně DPH, zdroje Regionální rady - dotace ve výši 85 % činí: 4 166 688,95 Kč. Realizace projektu je plánována na období: 01.04.2014 - 31.10.2014. Nezpůsobilé náklady činí 451 680,00 Kč včetně DPH. Jedná se o kofinancování a předfinancování nákladů souvisejících se zajištěním publicity tohoto projektu.  
</t>
  </si>
  <si>
    <t xml:space="preserve">Financování realizace neinvestičního projektu z oblasti cestovního ruchu s názvem "Marketingové aktivity Olomouckého  kraje", který je financován v rámci Regionálního operačního programu regionu soudržnosti Střední Morava, Prioritníosa: 3. Cestovní  ruch, Oblast podpory: 3.4 Propagace a řízení. Registrační číslo projektu: CZ: 1.12/3.4.00/19.01262. Celkové uznatelné náklady projektu činí: 21 300 453,97 Kč včetně DPH, vlastní podíl žadatele ve výši 15 % (Olomoucký kraj) činí:3 195 068,10 Kč včetně DPH, zdroje  Regionální rady - dotace ve výši 85 % činí: 18 105 385,87 Kč. Realizace projektu začala v roce 2010 a bude ukončena v roce 2014. Jedná se o kofinancování a předfinancování služeb na základě uzavřených smluv (č. 2010/05453/OIEP/DSM a 2011/00317/OIEP/DSM) a objednávek s dodavatelem v rámci tohoto projektu. 
</t>
  </si>
  <si>
    <t xml:space="preserve">Financování realizace neinvestičního projektu z oblasti cestovního ruchu s názvem "Marketingové aktivity Olomouckého  kraje", který je financován v rámci Regionálního operačního programu regionu soudržnosti Střední Morava, Prioritníosa: 3. Cestovní  ruch, Oblast podpory: 3.4 Propagace a řízení. Registrační číslo projektu: CZ: 1.12/3.4.00/19.01262. Celkové uznatelné náklady projektu činí: 21 300 453,97 Kč včetně DPH, vlastní podíl žadatele ve výši 15 % (Olomoucký kraj) činí:3 195 068,10 Kč včetně DPH, zdroje  Regionální rady - dotace ve výši 85 % činí: 18 105 385,87 Kč. Realizace projektu začala v roce 2010 a bude ukončena v roce 2014. Jedná se o kofinancování a předfinancování cestovních náhrad pracovníků projektového týmu realizujících aktivity projektu,  které budou refundovány v rámci tohoto projektu. 
</t>
  </si>
  <si>
    <t>seskupení položek</t>
  </si>
  <si>
    <t>Název seskupení položek</t>
  </si>
  <si>
    <t>projekt: Zvýšení efektivity Krajského úřadu Olomouckého kraje</t>
  </si>
  <si>
    <t>Ostatní neinvestiční výdaje</t>
  </si>
  <si>
    <t xml:space="preserve">Platy členů projektového týmu vč. odměn - 5 pracovních úvazků.  Realizace projektu schválena usnesením Rady Olomouckého kraje č. UR/90/41/2012 ze dne 22. 5. 2012 a usnesením Zastupitelstva  Olomouckého kraje č. UZ/25/39/2012 ze dne 29. 6. 2012.  
</t>
  </si>
  <si>
    <t>Povinné poj. na soc. zab. a přísp. na st. pol. zaměstnanosti</t>
  </si>
  <si>
    <t>Povinné poj. na veřejné zdravotní pojištění</t>
  </si>
  <si>
    <t xml:space="preserve">Výdaje členů projektového týmu projektu Spolupráce v oblasti zaměstnanosti a služeb ve venkovských oblastech (7 členů). 
</t>
  </si>
  <si>
    <t xml:space="preserve">Výdaje na úhradu služeb telefonního operátora - paušály služebních mobilních telefonů členů projektového týmu.   
</t>
  </si>
  <si>
    <t xml:space="preserve">Pronájem prostor pro konání vzdělávacích akcí, workshopů, seminářů, partnerských setkání, setkání zástupců mikroregionů, setkání zástupců ORP Olomouckého kraje a dalších akci pořádaných v rámci projektu.  
</t>
  </si>
  <si>
    <t xml:space="preserve">Výdaje na nákup školících a vzdělávacích služeb pro zaměstnance KUOK plánovaných v rámci projektu. Konkrétně se jedná o semináře, vzdělávací akce a workshopy zaměřené na problematiku veřejných zakázek, projektového a finančního řízení, veřejné podpory apod.  
</t>
  </si>
  <si>
    <t xml:space="preserve">Výdaje na pohoštění účastníků vzdělávacích akcí, workshopů, seminářů, partnerských setkání, setkání zástupců mikroregionů, setkání zástupců ORP Olomouckého kraje a dalších pořádaných akcí v rámci projektu.  
</t>
  </si>
  <si>
    <t>§6223, seskupení pol. 51 - Neinvestiční nákupy a související výdaje</t>
  </si>
  <si>
    <t xml:space="preserve">Výdaje projektu Spolupráce v oblasti zaměstnanosti a služeb ve venkovských oblastech, jehož realizace byla schválena usnesením ROK č. UR/61/5/2011 ze dne 15. 3. 2011 a usnesením ZOK č. UZ/19/45/2011 ze dne 22. 4. 2011. Projekt je realizován v rámciINTERREG IVC.  
</t>
  </si>
  <si>
    <t>§2125, seskupení pol. 52 - Neinvestiční transfery podnikatelským subjektům</t>
  </si>
  <si>
    <t>projekt: Inovační vouchery v Olomouckém kraji - II. etapa</t>
  </si>
  <si>
    <t>Neinv. trasnsfery nefin.podnik.subjektům-práv.osobám</t>
  </si>
  <si>
    <t xml:space="preserve">Výdaje projektu Inovační vouchery v Olomouckém kraji, jehož realizace projektu a závazek spolufinancovat a předfinancovat projekt byla schválena usnesením Zastupitelstva Olomouckého kraje č. UZ/25/40/2012 ze dne 29. 6. 2012. Projekt je spolufinancovaný z Regionálního operačního programu Střední Morava, podoblast podpory 2.2.8 Rozvoj finačních nástrojů a pilotní projekty a finančním partnerem Statutárním městem Olomouc. Prostředky jsou určeny na poskytnutí inovačních voucherů (dotací) podnikatelům na nákup znalostí od vědeckovýzkumných institucí. 
1. Předpoklad předfinancování výdajů projektu v r. 2014 - 3 225 tis. Kč (UZ 38500881) 
2. Přepoklad čerpání vlastního podílu (spolufinancování) žadatele OK v r. 2014 - 753 tis. Kč (UZ 38100880) 
</t>
  </si>
  <si>
    <t xml:space="preserve">projekt: Inovační vouchery v Olomouckém kraji </t>
  </si>
  <si>
    <t>§3636, seskupení pol. 59 - Ostatní neinvestiční výdaje</t>
  </si>
  <si>
    <t xml:space="preserve">Finanční prostředky určené k úhradě způsobilých výdajů při prodloužení doby realizace projektů "Strategie integrované spolupráce 
česko-polského příhraničí" (ORG 100788) a "Projektu technické pomoci Olomouckého kraje v rámci OP přeshraniční spolupráce ČR-PR 2007-2013" (ORG 100345). Prodložení realizace projektů bude předložena ke schvalení ROK/ZOK do konce r. 2013.  
</t>
  </si>
  <si>
    <t>Ing. Radek Dosoudil</t>
  </si>
  <si>
    <t xml:space="preserve">Financování realizace neinvestičního projektu z oblasti cestovního ruchu s názvem "Marketingové aktivity Olomouckého  kraje", který je financován v rámci Regionálního operačního programu regionu soudržnosti Střední Morava, Prioritníosa: 3. Cestovní  ruch, Oblast podpory: 3.4 Propagace a řízení. Registrační číslo projektu: CZ: 1.12/3.4.00/19.01262. Celkové uznatelné náklady projektu činí: 21 300 453,97 Kč včetně DPH, vlastní podíl žadatele ve výši 15 % (Olomoucký kraj) činí:3 195 068,10 Kč včetně DPH, zdroje  Regionální rady - dotace ve výši 85 % činí: 18 105 385,87 Kč. Realizace projektu začala v roce 2010 a bude ukončena v roce 2014. Jedná se o kofinancování a předfinancování cestovních náhrad - pojištění pracovníků projektového týmu realizujících aktivity projektu,  které budou refundovány v rámci tohoto projektu. 
</t>
  </si>
  <si>
    <t xml:space="preserve">Výdaje na cestovní příkazy na pracovní cesty členů projektového týmu projektu Spolupráce v oblasti zaměstnanosti a služeb ve venkovských oblastech. 
</t>
  </si>
  <si>
    <t>10=9/6</t>
  </si>
  <si>
    <t>název položky</t>
  </si>
  <si>
    <t>ORJ - 30</t>
  </si>
  <si>
    <t>Odbor investic a evropských programů – individuální projekty</t>
  </si>
  <si>
    <t>51</t>
  </si>
  <si>
    <t>3636</t>
  </si>
  <si>
    <t xml:space="preserve">Jedná se o konzultační, poradenské a právní služby, studie, znalecké posudky. 
</t>
  </si>
  <si>
    <t xml:space="preserve">Jedná se o pokrytí nákladů spojených s překlady a dalšími službami. 
</t>
  </si>
  <si>
    <t xml:space="preserve">Financování přípravy neinvestičního projektu z oblasti cestovního ruchu s názvem "Marketingové aktivity Olomouckého kraje II", který byl předložen do 34. Výzvy v rámci Regionálního operačního programu regionu soudržnosti Střední Morava, Prioritní  osa: 3. Cestovní ruch, Oblast podpory: 3.4 Propagace a řízení. Celkové uznatelné náklady projektu činí: 4 705 882,00 Kč včetně DPH, vlastní podíl žadatele ve výši 15 % (Olomoucký kraj) činí: 705 882,30 Kč včetně DPH, zdroje Regionální rady - dotace ve výši 85 % činí: 3 999 999,70 Kč. Realizace projektu je plánována na období: 02.09.2013 - 15.07.2015. 
</t>
  </si>
  <si>
    <t xml:space="preserve">Financování realizace neinvestičního projektu z oblasti cestovního ruchu s názvem "Značení kulturních a turistických cílů v Olomouckém kraji - III. etapa", který byl předložen do 41. Výzvy v rámci Regionálního operačního programu regionu soudržnosti Střední Morava, Prioritní osa: 3. Cestovní ruch, Oblast podpory: 3.2 Veřejná infrastruktira a služby. Celkové uznatelné náklady projektu činí: 4 901 987,00 Kč včetně DPH, vlastní podíl žadatele ve výši 15 % (Olomoucký kraj) činí:735 298,05 Kč včetně DPH, zdroje Regionální rady - dotace ve výši 85 % činí: 4 166 688,95 Kč. Realizace projektu je plánována na období: 01.04.2014 - 31.10.2014. Nezpůsobilé náklady činí 451 680,00 Kč včetně DPH. 
</t>
  </si>
  <si>
    <t>Příprava projektů</t>
  </si>
  <si>
    <t>3719</t>
  </si>
  <si>
    <t>Schválený rozpočet 2014</t>
  </si>
  <si>
    <t>Návrh rozpočtu 2015</t>
  </si>
  <si>
    <t>§3719, seskupení pol. 51 - Neinvestiční nákupy a související výdaje</t>
  </si>
  <si>
    <t>Termovize a měření úspor energie pro ukončené projekty (celkem 16) z OPŽP, které byly financovány v roce 2014. Jednotková cena je 16 tis. Kč.</t>
  </si>
  <si>
    <t>Služby pošt</t>
  </si>
  <si>
    <t>§6172, seskupení pol. 50 - Výdaje na platy, ostatní platby za provedenou práci a pojistné</t>
  </si>
  <si>
    <t>Jedná se financování nákupu materiálu pro realizaci projektu a zajištění publicity tohoto projektu ve výši 300 tis. Kč.</t>
  </si>
  <si>
    <t>Jedná se o výdaje na platy zaměstnanců v pracovním poměru, vykonávajících činnost spojenou s realizací projektů, a to ve výši 140 tis. Kč.</t>
  </si>
  <si>
    <t>projekt: Zvýšení efektivity Krajského úřadu Olomouckého kraje-nepřímé náklady</t>
  </si>
  <si>
    <t xml:space="preserve">Jedná se financování výdajů na základě smluv a objednávek s dodavatelem v rámci tohoto projektu. Jedná se o financování neinvestičního projektu s názvem "Zvýšení efektivity Krajského úřadu Olomouckého kraje", který je realizován na základě Rozhodnutí o poskytnutí dotace č.: 08/C4 pod registračním číslem projektu: CZ.1.04/4.1.01/C4.00011  v rámci Operačního programu Lidské zdroje a zaměstnanost, Prioritní osa 4.4a Veřejná správa a veřejné služby (Konvergence), Oblast podpory 4.4a.1 - Posilování institucionální kapacity a efektivnosti veřejné správy. Číslo výzvy: C4. Celkové náklady projektu činí 4 581 892,80 Kč, dotace z ESF ve výši 85% činí 3 894 608,886 Kč a 15 % z vlastních prostředků žadatele - 687 283,92 Kč. Projekt má být realizován v období: 1.4.2014 - 31.8.2015 V roce 2015 bude třeba zajistit kofinancování projektu adekvátně dle plánovaného harmonogramu a dle aktivit projektu, a to ve výši 600 000,00 Kč. 
</t>
  </si>
  <si>
    <t>§2125, seskupení pol. 51 - Neinvestiční nákupy a související výdaje</t>
  </si>
  <si>
    <t>V rámci OP VVV je krajům nabídnut tzv. Smart akcelerator, jedná se o implementační jednotku RIS3 strategie v Olomouckém kraji, v rámci které bude možné podpořit personální kapacity, nákup služeb, režie atd. související s přípravou projektů kraje a regionálních partnerů, které naplňují Akční plán krajské RIS3 strategie. Počítá se zapojením partnerů jako např. UPOL, OK4Inovace, Olomoucký kraj a další. Projekt bude předložen orgánům kraje ke schválení dle dalších jednání a dohod s řídícím orgánem - MŠMT.</t>
  </si>
  <si>
    <t xml:space="preserve">Výdaje projektu Inovační vouchery v Olomouckém kraji - II. etapa, jehož realizace projektu a závazek spolufinancovat a předfinancovat projekt byla schválena usnesením Zastupitelstva Olomouckého kraje č. UZ/5/47/2013 ze dne 28. 6. 2013. Projekt je spolufinancovaný z Regionálního operačního programu Střední Morava, podoblast podpory 2.2.8 Rozvoj finačních nástrojů a pilotní projekty. Prostředky jsou určeny na poskytnutí inovačních voucherů (dotací) podnikatelům na nákup znalostí od vědeckovýzkumných institucí. 
1. Předpoklad financování výdajů projektu v r. 2015 - 5 000 tis. Kč (UZ 38500881)  
2. Přepoklad čerpání vlastního podílu (spolufinancování) žadatele OK v r. 2015 - 1 667 tis. Kč (UZ 38100880) 
</t>
  </si>
  <si>
    <t xml:space="preserve">V návaznosti na schválení RIS3 strategie Olomouckého kraje č. UZ/11/42/2014 dne 20. 6. 2014 jsou připravovány pilotní projekty, které budou realizovány dle dohody s řídícími orgány (MŠMT, MPO) o způsobu zajištění v krajích ČR (typy nástrojů, podmínky realizace, předfinancování, výše projektů). Aktuálně je připraveno 10 projektových fiší, nejrozpracovanější fiše k realizaci jsou v současnosti Inovační vouchery a Stáže ve firmách.Příprava projektů probíhá se všemi zapojenými partnery (OK4Inovace, SPD OLK, UPOL ad.), vč. ustavených struktur v podobě Krajské rady pro inovace Olomouckého kraje a inovačních platforem. Orgánům kraje bude předložen návrh pilotních projektů v předpokládaném termínu do konce roku 2014, dle výsledku projednávání s MŠMT a MPO.  
 V návaznosti na schválení RIS3 strategie Olomouckého kraje č. UZ/11/42/2014 dne 20. 6. 2014 jsou připravovány pilotní projekty, které budou realizovány dle dohody s řídícími orgány (MŠMT, MPO) o způsobu zajištění v krajích ČR (typy nástrojů, podmínky realizace, předfinancování, výše projektů). Aktuálně je připraveno 10 projektových fiší, nejrozpracovanější fiše k realizaci jsou v současnosti Inovační vouchery a Stáže ve firmách.Příprava projektů probíhá se všemi zapojenými partnery (OK4Inovace, SPD OLK, UPOL ad.), vč. ustavených struktur v podobě Krajské rady pro inovace Olomouckého kraje a inovačních platforem. Orgánům kraje bude předložen návrh pilotních projektů v předpokládaném termínu do konce roku 2014, dle výsledku projednávání s MŠMT a MPO.  
</t>
  </si>
  <si>
    <t>projekt:Smart akcelerátor - Implementace RIS3 strategie v Olomouckém kraji</t>
  </si>
  <si>
    <t>Projekt:Příprava a realizace pilotních nástrojů RIS3 Olomouckého kraje</t>
  </si>
  <si>
    <t xml:space="preserve">Cílem projektu je rozvoj spolupráce v rámci regionálního partnerství v programovém období EU 2014-2020 ve vztahu k zvýšení absorpční kapacity na území Olomouckého kraje. Hlavními aktivitami projektu budou:  
- Zajištění chodu regionální stálé konference (zejm. činnost sekretariátu - 3 úvazky, včetně personálního zajištění, výpočetní techniky, služby telekomunikací, kancelářských služeb, zajištění zasedání regionálních stálých konferencí, včetně pronájmu místností a techniky a zajištění občerstvení) (odhadem cca 905 tis. Kč) 
- Náklady spojené s pořízením a aktualizací Regionálního akčního plánu Strategie regionálního rozvoje Olomouckého kraje (RAP SRR OK) (provozní náklady, personální náklady, náklady na vzdělávání, náklady na styk s veřejností, finanční náklady a náklady související s monitorováním a hodnocením RAP SRR OK) (cca 260 tis. Kč)  
-Náklady na metodickou podporu a sdílení příkladů dobré praxe mezi jednotlivými nositeli RAP SRR (výměna zkušeností a dobré praxe) 
- Koordinace integrovaných nástrojů pomocí RAP SRR OK v území Olomouckého kraje  
</t>
  </si>
  <si>
    <t xml:space="preserve">Cílem projektu je zajištění implementace a propagace programu spočívající v efektivním a včasném informování žadatelů OK o možnostech čerpání finanční pomoci, metodická pomoc žadatelům, zajištění podpory v oblasti hodnocení projektových žádostí, účast na přípravě následujícího programového období. Projekt navazuje na Projekty technické pomoci OK 2004-2006 a 2007-2013 (tento projekt prodloužen do 31.12.2014), podobné projekty jsou realizovány ve všech příhraničních krajích s Polskem. Projektovou žádost, která bude předložena orgánům OK, bude možné podat nejdříve ve 2. polovině roku 2015. Zatím není zcela zřejmé, zda budou výdaje projektu uznatelné zpětně již od začátku roku 2015, jako tomu bylo u projektu předchozího 2007-2013. 
Odhad předpokládaných výdajů projektu v případě, že výdaje budou uznatelné v celém roce 2015:  
- personální výdaje pro 2 x max. 0,6 pracovního úvazku, případně DPP hodnotitelů (350 tis. Kč)  
- seminář pro žadatele s informacemi k období 2014-2020 (30 tis. Kč)  
- publicita - informační leták k období 2014-2020 (40 tis. Kč), 
- seminář pro žadatele ke konkrétní výzvě (30 tis. Kč), semináře pro žadatele ke konkrétním výzvám budou ve svých regionech průběžně zajišťovat krajské a maršálkovské úřady, první otevřené výzvy se předpokládají ke konci roku 2015.  
</t>
  </si>
  <si>
    <t xml:space="preserve">1. Výdaje na nákup kancelářských potřeb zejm. tonerů pro potřeby projektového týmu a další nákup materiálu související s realizovanými  
aktivitami projektu - 60 tis. Kč.  
2. Publicita a marketing projektu - publikační činnost zaměřená na vydávání informačních materiálů, publikací a letáků (příklady dobré praxe - realizované projekty z ROP SM v území Olomouckého kraje, realizované projekty v rámci IPRÚ Bouzovska a Staroměstska,apod.) - 400 tis. Kč. 
</t>
  </si>
  <si>
    <t xml:space="preserve">Výdaje na dodavatelské pořízení koncepčních materiálů, strategií a analýz v souvislostí s přípravou, zpracováním, realizací a případnou aktualizací Regionálního akčního plánu Strategie regionálního rozvoje pro Olomoucký kraj (RAP SRR OK). 
 </t>
  </si>
  <si>
    <t xml:space="preserve">Výdaje na cestovní náhrady projektového týmu uskutečněných v rámci plnění cílů projektu (tuzemské i zahraniční). Výdaje členů projektového týmu na cestovné pro zahraniční pracovní cestu "Hodnocení integrovaných přístupů v rozvoji regionů EU", zaměřenou na integrované nástroje kohezní politiky EU (diety, kapesné, dopravné z Olomouce do místa bydliště). 
</t>
  </si>
  <si>
    <t>projekt:Projekt Olomouckého kraje z Operačního programu Technická pomoc (OPTP) - Rozvoj regionálního partnerství v programovém období EU 2014-2020</t>
  </si>
  <si>
    <t>projekt:Projekt technické pomoci OK v rámci OPPS ČR-PR 2014-2020</t>
  </si>
  <si>
    <t>Návrh rozpočtu na rok 2015</t>
  </si>
  <si>
    <t>3. Výdaje Olomouckého kraje na rok 2015</t>
  </si>
  <si>
    <t xml:space="preserve">1. Výdaje na nákup vzdělávacích služeb zaměřených na cílovou skupinu projektu – předkladatele a realizátory projektů z ROP SM  (veřejná podpora, veřejné zakázky, projektové a finanční řízení apod.), dále setkávání zástupců mikroregionů Olomouckého kraje a  setkání zástupců ORP Olomouckého kraje, seminář pro příjemce inovačních voucherů v projektu Inovační vouchery v Olomouckém kraji  - II. etapa - 280 tis. Kč  
2. inzerce zaměřená na informovanost o realizaci projektu a jeho jednotlivých aktivit, inzerce spojená s realizací spolupráce na mediální podpoře programu ROP SM - 100 tis. Kč  
3. Výdaje na realizaci zahraniční pracovní cesty "Hodnocení integrovaných přístupů v rozvoji regionů EU", zaměřené na integrované nástroje kohezní politiky EU - 1 000 tis. Kč  
</t>
  </si>
  <si>
    <t xml:space="preserve">Financování realizace neinvestičního projektu z oblasti cestovního ruchu s názvem "Marketingové aktivity Olomouckého kraje II", který je realizován na základě uzavřené Smlouvy o poskytnutí dotace č. ÚRR D-2013/0079/OKP v rámci Regionálního operačního programu regionu soudržnosti Střední Morava, Registrační číslo projektu: CZ.1.12/3.4.00/34.01738. Prioritní osa: 12.3. Cestovní ruch, Oblast podpory: 12.3.4 Propagace a řízení. Celkové uznatelné náklady projektu činí: 4 705 882,00 Kč včetně DPH, vlastní podíl žadatele ve výši 15 % (Olomoucký kraj) činí: 705 882,30 Kč včetně DPH, zdroje Regionální rady - dotace ve výši 85 % činí: 3 999 999,70 Kč. Realizace projektu je plánována na období: 02.9.2013 - 15.07.2015. Jedná se o kofinancování a předfinancování nákupu materiálu pro realizaci projektu a zajištění publicity tohoto projektu.   
</t>
  </si>
  <si>
    <t xml:space="preserve">Financování realizace neinvestičního projektu z oblasti cestovního ruchu s názvem "Marketingové aktivity Olomouckého kraje II", který je realizován na základě uzavřené Smlouvy o poskytnutí dotace č. ÚRR D-2013/0079/OKP v rámci Regionálního operačního programu regionu soudržnosti Střední Morava, Registrační číslo projektu: CZ.1.12/3.4.00/34.01738. Prioritní osa: 12.3. Cestovní ruch, Oblast podpory: 12.3.4 Propagace a řízení. Celkové uznatelné náklady projektu činí: 4 705 882,00 Kč včetně DPH, vlastní podíl žadatele ve výši 15 % (Olomoucký kraj) činí: 705 882,30 Kč včetně DPH, zdroje Regionální rady - dotace ve výši 85 % činí: 3 999 999,70 Kč. Realizace projektu je plánována na období: 02.9.2013 - 15.07.2015. Jedná se o kofinancování a předfinancování přepravy propagačních materiálů na základě objednávek s dodavatelem v rámci tohoto projektu.   
</t>
  </si>
  <si>
    <t xml:space="preserve">Financování realizace neinvestičního projektu z oblasti cestovního ruchu s názvem "Marketingové aktivity Olomouckého kraje II", který je realizován na základě uzavřené Smlouvy o poskytnutí dotace č. ÚRR D-2013/0079/OKP v rámci Regionálního operačního programu regionu soudržnosti Střední Morava, Registrační číslo projektu: CZ.1.12/3.4.00/34.01738. Prioritní osa: 12.3. Cestovní ruch, Oblast podpory: 12.3.4 Propagace a řízení. Celkové uznatelné náklady projektu činí: 4 705 882,00 Kč včetně DPH, vlastní podíl žadatele ve výši 15 % (Olomoucký kraj) činí: 705 882,30 Kč včetně DPH, zdroje Regionální rady - dotace ve výši 85 % činí: 3 999 999,70 Kč. Realizace projektu je plánována na období: 02.9.2013 - 15.07.2015. Jedná se o kofinancování a předfinancování cestovních náhrad - pojištění pracovníků projektového týmu realizujících aktivity projektu, které budou refundovány v rámci tohoto projektu.   
</t>
  </si>
  <si>
    <t>Upravený rozpočet k 30.9.2014</t>
  </si>
  <si>
    <t>Upravený rozpočet k 30.9. 2014</t>
  </si>
  <si>
    <t xml:space="preserve">Financování realizace neinvestičního projektu z oblasti cestovního ruchu s názvem "Značení kulturních a turistických cílů v Olomouckém kraji - III. etapa",  který je realizován v rámci Regionálního operačního programu regionu soudržnosti Střední Morava na základě uzavřené Smlouvy o poskytnutí dotace č. ÚRR D-2014/0173/OKP,  Registrační číslo projektu: CZ.1.12/3.2.00/41.02049, Prioritní osa: 12.3. Cestovní ruch, Oblast podpory: 12.3.2 Veřejná infrastruktůra a služby. Celkové náklady projektu činí: 5 083 919,00 Kč, z toho: uznatelné náklady projektu činí: 4 632 239,00 Kč včetně DPH, vlastní podíl žadatele ve výši 15 % (Olomoucký kraj) činí: 694 835,85 Kč včetně DPH, zdroje Regionální rady - dotace ve výši 85 % činí: 3 937403,15 Kč včetně DPH.  Realizace projektu je plánována na období: 01.04.2014 -30.06.2015.  Jedná se o kofinancování a předfinancování nákladů spojených s výrobou a osazením dopravního značení v terénu dle uzavřené smlouvy o poskytnutí dotace č. 2014/02153/OIEP/DSM v celkové výši: 2 009 958,00 Kč včetně DPH.  
 </t>
  </si>
  <si>
    <t xml:space="preserve">Financování realizace neinvestičního projektu z oblasti cestovního ruchu s názvem "Marketingové aktivity Olomouckého kraje II", který je realizován na základě uzavřené Smlouvy o poskytnutí dotace č. ÚRR D-2013/0079/OKP v rámci Regionálního operačního programu regionu soudržnosti Střední Morava, Registrační číslo projektu: CZ.1.12/3.4.00/34.01738. Prioritní osa: 12.3. Cestovní ruch, Oblast podpory: 12.3.4 Propagace a řízení. Celkové uznatelné náklady projektu činí: 4 705 882,00 Kč včetně DPH, vlastní podíl žadatele ve výši 15 % (Olomoucký kraj) činí: 705 882,30 Kč včetně DPH, zdroje Regionální rady - dotace ve výši 85 % činí: 3 999 999,70 Kč. Realizace projektu je plánována na období: 02.9.2013 - 15.07.2015. Jedná se o kofinancování a předfinancování služeb na základě smluv a objednávek s dodavatelem v rámci tohoto projektu. 
</t>
  </si>
  <si>
    <t xml:space="preserve">Financování realizace neinvestičního projektu z oblasti cestovního ruchu s názvem "Marketingové aktivity Olomouckého kraje II", který je realizován na základě uzavřené Smlouvy o poskytnutí dotace č. ÚRR D-2013/0079/OKP v rámci Regionálního operačního programu regionu soudržnosti Střední Morava, Registrační číslo projektu: CZ.1.12/3.4.00/34.01738. Prioritní osa: 12.3. Cestovní ruch, Oblast podpory: 12.3.4 Propagace a řízení. Celkové uznatelné náklady projektu činí: 4 705 882,00 Kč včetně DPH, vlastní podíl žadatele ve výši 15 % (Olomoucký kraj) činí: 705 882,30 Kč včetně DPH, zdroje Regionální rady - dotace ve výši 85 % činí: 3 999 999,70 Kč. Realizace projektu je plánována na období: 02.9.2013 - 15.07.2015. Jedná se o kofinancování a předfinancování cestovních náhrad pracovníků projektového týmu realizujících aktivity projektu, které budou refundovány v rámci tohoto projektu. 
</t>
  </si>
  <si>
    <t xml:space="preserve">Jedná se o neinvestiční projekt z oblasti sociální s názvem "Revitalizace zámeckého parku v Domově Větrný mlýn Skalička", který je realizován v rámci Operačního programu Životního prostředí, oblast podpory 6.5 Podpora regenerace urbanizované krajiny. Realizace projektu : 24.2.2014 - 23.7.2015.Jedná se o financování podílu Olomouckého kraje a neuznatelných výdajů Celkové náklady projektu dle Rozhodnutí č. 13149626-SFŽP ze dne 9.7.2013 činí: 12 423 511,00 Kč včetně DPH, z tohocelkové způsobilé výdaje činí: 11 553 086,00 Kč. Dotace ze SFŽP ve výši 5 % : 577 654,00 Kč a dotace z ERDF ve výši 70 %: 8 087 160,00 Kč. Podíl Olomouckého kraje činí 25 % z celkových uznatelných nákladů  projektu, tj. 2 888 272,00 Kč, neuznatelné výdaje 870 425,00 Kč.  Příprava projektu byla schválena usnesením ZOK č.UZ/06/43/2009. V rámci realizace projektu doposud probíhají zahradnické práce v zámeckém parku Domova větrný mlýn dle smlouvy č. 2014/00055/OIEP/DSM ze dne 18.2.2014.  Termín dokončení zahradnických prací je stanoven na 23.7.2015.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</si>
</sst>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Arial"/>
      <family val="2"/>
      <charset val="238"/>
    </font>
    <font>
      <sz val="10"/>
      <name val="Arial CE"/>
      <charset val="238"/>
    </font>
    <font>
      <b/>
      <sz val="15"/>
      <name val="Arial CE"/>
      <charset val="238"/>
    </font>
    <font>
      <b/>
      <sz val="10"/>
      <name val="Arial CE"/>
      <charset val="238"/>
    </font>
    <font>
      <sz val="8"/>
      <name val="Arial CE"/>
      <charset val="238"/>
    </font>
    <font>
      <sz val="9"/>
      <name val="Arial CE"/>
      <charset val="238"/>
    </font>
    <font>
      <b/>
      <sz val="11"/>
      <name val="Arial CE"/>
      <charset val="238"/>
    </font>
    <font>
      <sz val="10"/>
      <name val="Arial"/>
      <family val="2"/>
      <charset val="238"/>
    </font>
    <font>
      <b/>
      <sz val="11"/>
      <name val="Arial"/>
      <family val="2"/>
      <charset val="238"/>
    </font>
    <font>
      <b/>
      <sz val="16"/>
      <name val="Arial"/>
      <family val="2"/>
      <charset val="238"/>
    </font>
    <font>
      <b/>
      <sz val="14"/>
      <name val="Arial"/>
      <family val="2"/>
      <charset val="238"/>
    </font>
    <font>
      <b/>
      <sz val="12"/>
      <name val="Arial"/>
      <family val="2"/>
      <charset val="238"/>
    </font>
    <font>
      <sz val="11"/>
      <name val="Arial"/>
      <family val="2"/>
      <charset val="238"/>
    </font>
    <font>
      <i/>
      <sz val="10"/>
      <color indexed="19"/>
      <name val="Arial"/>
      <family val="2"/>
      <charset val="238"/>
    </font>
    <font>
      <sz val="12"/>
      <name val="Arial"/>
      <family val="2"/>
      <charset val="238"/>
    </font>
    <font>
      <b/>
      <sz val="10"/>
      <name val="Arial"/>
      <family val="2"/>
      <charset val="238"/>
    </font>
    <font>
      <b/>
      <i/>
      <u/>
      <sz val="11"/>
      <color indexed="19"/>
      <name val="Arial"/>
      <family val="2"/>
      <charset val="238"/>
    </font>
    <font>
      <sz val="11"/>
      <name val="Arial CE"/>
      <charset val="238"/>
    </font>
    <font>
      <b/>
      <i/>
      <sz val="11"/>
      <color theme="2" tint="-0.499984740745262"/>
      <name val="Arial CE"/>
      <charset val="238"/>
    </font>
    <font>
      <sz val="10"/>
      <color theme="1"/>
      <name val="Arial"/>
      <family val="2"/>
      <charset val="238"/>
    </font>
    <font>
      <sz val="8"/>
      <color theme="1"/>
      <name val="Arial"/>
      <family val="2"/>
      <charset val="238"/>
    </font>
  </fonts>
  <fills count="3">
    <fill>
      <patternFill patternType="none"/>
    </fill>
    <fill>
      <patternFill patternType="gray125"/>
    </fill>
    <fill>
      <patternFill patternType="solid">
        <fgColor rgb="FFCCFFFF"/>
        <bgColor indexed="64"/>
      </patternFill>
    </fill>
  </fills>
  <borders count="33">
    <border>
      <left/>
      <right/>
      <top/>
      <bottom/>
      <diagonal/>
    </border>
    <border>
      <left style="thin">
        <color indexed="64"/>
      </left>
      <right/>
      <top style="thin">
        <color indexed="64"/>
      </top>
      <bottom/>
      <diagonal/>
    </border>
    <border>
      <left/>
      <right/>
      <top/>
      <bottom style="double">
        <color indexed="64"/>
      </bottom>
      <diagonal/>
    </border>
    <border>
      <left/>
      <right/>
      <top style="double">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diagonal/>
    </border>
    <border>
      <left style="double">
        <color indexed="64"/>
      </left>
      <right/>
      <top/>
      <bottom/>
      <diagonal/>
    </border>
    <border>
      <left style="double">
        <color indexed="64"/>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style="double">
        <color indexed="64"/>
      </top>
      <bottom style="double">
        <color indexed="64"/>
      </bottom>
      <diagonal/>
    </border>
    <border>
      <left/>
      <right style="thin">
        <color indexed="64"/>
      </right>
      <top/>
      <bottom style="double">
        <color indexed="64"/>
      </bottom>
      <diagonal/>
    </border>
  </borders>
  <cellStyleXfs count="5">
    <xf numFmtId="0" fontId="0" fillId="0" borderId="0"/>
    <xf numFmtId="0" fontId="1" fillId="0" borderId="0"/>
    <xf numFmtId="0" fontId="7" fillId="0" borderId="0"/>
    <xf numFmtId="0" fontId="7" fillId="0" borderId="0"/>
    <xf numFmtId="0" fontId="1" fillId="0" borderId="0"/>
  </cellStyleXfs>
  <cellXfs count="185">
    <xf numFmtId="0" fontId="0" fillId="0" borderId="0" xfId="0"/>
    <xf numFmtId="0" fontId="2" fillId="0" borderId="0" xfId="1" applyFont="1" applyAlignment="1">
      <alignment horizontal="right" vertical="center"/>
    </xf>
    <xf numFmtId="0" fontId="1" fillId="0" borderId="0" xfId="1"/>
    <xf numFmtId="0" fontId="4" fillId="0" borderId="0" xfId="1" applyFont="1" applyAlignment="1">
      <alignment horizontal="right" vertical="center"/>
    </xf>
    <xf numFmtId="3" fontId="1" fillId="0" borderId="0" xfId="1" applyNumberFormat="1" applyAlignment="1">
      <alignment wrapText="1"/>
    </xf>
    <xf numFmtId="0" fontId="9" fillId="0" borderId="0" xfId="2" applyFont="1" applyFill="1"/>
    <xf numFmtId="0" fontId="7" fillId="0" borderId="0" xfId="2" applyFill="1"/>
    <xf numFmtId="0" fontId="10" fillId="0" borderId="0" xfId="2" applyFont="1" applyFill="1"/>
    <xf numFmtId="0" fontId="11" fillId="0" borderId="0" xfId="2" applyFont="1" applyFill="1"/>
    <xf numFmtId="0" fontId="7" fillId="0" borderId="4" xfId="2" applyFill="1" applyBorder="1" applyAlignment="1">
      <alignment horizontal="center" vertical="center"/>
    </xf>
    <xf numFmtId="0" fontId="7" fillId="0" borderId="5" xfId="2" applyFill="1" applyBorder="1"/>
    <xf numFmtId="3" fontId="7" fillId="0" borderId="5" xfId="2" applyNumberFormat="1" applyFont="1" applyFill="1" applyBorder="1" applyAlignment="1">
      <alignment horizontal="center" vertical="center" wrapText="1"/>
    </xf>
    <xf numFmtId="0" fontId="7" fillId="0" borderId="6" xfId="2" applyFont="1" applyFill="1" applyBorder="1" applyAlignment="1">
      <alignment horizontal="center" vertical="center" wrapText="1"/>
    </xf>
    <xf numFmtId="0" fontId="8" fillId="0" borderId="7" xfId="2" applyFont="1" applyFill="1" applyBorder="1" applyAlignment="1">
      <alignment horizontal="center"/>
    </xf>
    <xf numFmtId="0" fontId="8" fillId="0" borderId="0" xfId="2" applyFont="1" applyFill="1" applyBorder="1" applyAlignment="1">
      <alignment wrapText="1"/>
    </xf>
    <xf numFmtId="3" fontId="12" fillId="0" borderId="8" xfId="2" applyNumberFormat="1" applyFont="1" applyFill="1" applyBorder="1"/>
    <xf numFmtId="164" fontId="12" fillId="0" borderId="9" xfId="2" applyNumberFormat="1" applyFont="1" applyFill="1" applyBorder="1"/>
    <xf numFmtId="0" fontId="12" fillId="0" borderId="0" xfId="2" applyFont="1" applyFill="1"/>
    <xf numFmtId="0" fontId="13" fillId="0" borderId="7" xfId="2" applyFont="1" applyFill="1" applyBorder="1" applyAlignment="1">
      <alignment horizontal="left"/>
    </xf>
    <xf numFmtId="0" fontId="13" fillId="0" borderId="0" xfId="2" applyFont="1" applyFill="1" applyBorder="1" applyAlignment="1">
      <alignment wrapText="1"/>
    </xf>
    <xf numFmtId="3" fontId="13" fillId="0" borderId="8" xfId="2" applyNumberFormat="1" applyFont="1" applyFill="1" applyBorder="1"/>
    <xf numFmtId="3" fontId="13" fillId="0" borderId="0" xfId="2" applyNumberFormat="1" applyFont="1" applyFill="1" applyBorder="1"/>
    <xf numFmtId="164" fontId="13" fillId="0" borderId="9" xfId="2" applyNumberFormat="1" applyFont="1" applyFill="1" applyBorder="1"/>
    <xf numFmtId="0" fontId="13" fillId="0" borderId="10" xfId="2" applyFont="1" applyFill="1" applyBorder="1"/>
    <xf numFmtId="0" fontId="13" fillId="0" borderId="11" xfId="2" applyFont="1" applyFill="1" applyBorder="1"/>
    <xf numFmtId="3" fontId="13" fillId="0" borderId="12" xfId="2" applyNumberFormat="1" applyFont="1" applyFill="1" applyBorder="1"/>
    <xf numFmtId="3" fontId="13" fillId="0" borderId="11" xfId="2" applyNumberFormat="1" applyFont="1" applyFill="1" applyBorder="1"/>
    <xf numFmtId="164" fontId="13" fillId="0" borderId="13" xfId="2" applyNumberFormat="1" applyFont="1" applyFill="1" applyBorder="1"/>
    <xf numFmtId="0" fontId="13" fillId="0" borderId="0" xfId="2" applyFont="1" applyFill="1"/>
    <xf numFmtId="0" fontId="8" fillId="0" borderId="14" xfId="2" applyFont="1" applyFill="1" applyBorder="1" applyAlignment="1">
      <alignment horizontal="center"/>
    </xf>
    <xf numFmtId="0" fontId="8" fillId="0" borderId="15" xfId="2" applyFont="1" applyFill="1" applyBorder="1" applyAlignment="1">
      <alignment wrapText="1"/>
    </xf>
    <xf numFmtId="3" fontId="12" fillId="0" borderId="16" xfId="2" applyNumberFormat="1" applyFont="1" applyFill="1" applyBorder="1"/>
    <xf numFmtId="3" fontId="12" fillId="0" borderId="15" xfId="2" applyNumberFormat="1" applyFont="1" applyFill="1" applyBorder="1"/>
    <xf numFmtId="164" fontId="12" fillId="0" borderId="17" xfId="2" applyNumberFormat="1" applyFont="1" applyFill="1" applyBorder="1"/>
    <xf numFmtId="3" fontId="7" fillId="0" borderId="16" xfId="2" applyNumberFormat="1" applyFill="1" applyBorder="1"/>
    <xf numFmtId="164" fontId="7" fillId="0" borderId="17" xfId="2" applyNumberFormat="1" applyFill="1" applyBorder="1"/>
    <xf numFmtId="0" fontId="13" fillId="0" borderId="11" xfId="2" applyFont="1" applyFill="1" applyBorder="1" applyAlignment="1">
      <alignment wrapText="1"/>
    </xf>
    <xf numFmtId="3" fontId="7" fillId="0" borderId="15" xfId="2" applyNumberFormat="1" applyFill="1" applyBorder="1"/>
    <xf numFmtId="0" fontId="13" fillId="0" borderId="18" xfId="2" applyFont="1" applyFill="1" applyBorder="1"/>
    <xf numFmtId="0" fontId="13" fillId="0" borderId="2" xfId="2" applyFont="1" applyFill="1" applyBorder="1"/>
    <xf numFmtId="3" fontId="13" fillId="0" borderId="19" xfId="2" applyNumberFormat="1" applyFont="1" applyFill="1" applyBorder="1"/>
    <xf numFmtId="3" fontId="13" fillId="0" borderId="2" xfId="2" applyNumberFormat="1" applyFont="1" applyFill="1" applyBorder="1"/>
    <xf numFmtId="164" fontId="13" fillId="0" borderId="20" xfId="2" applyNumberFormat="1" applyFont="1" applyFill="1" applyBorder="1"/>
    <xf numFmtId="0" fontId="11" fillId="0" borderId="7" xfId="2" applyFont="1" applyFill="1" applyBorder="1"/>
    <xf numFmtId="0" fontId="11" fillId="0" borderId="0" xfId="2" applyFont="1" applyFill="1" applyBorder="1"/>
    <xf numFmtId="3" fontId="11" fillId="0" borderId="8" xfId="2" applyNumberFormat="1" applyFont="1" applyFill="1" applyBorder="1"/>
    <xf numFmtId="164" fontId="11" fillId="0" borderId="9" xfId="2" applyNumberFormat="1" applyFont="1" applyFill="1" applyBorder="1"/>
    <xf numFmtId="0" fontId="14" fillId="0" borderId="0" xfId="2" applyFont="1" applyFill="1"/>
    <xf numFmtId="0" fontId="13" fillId="0" borderId="7" xfId="2" applyFont="1" applyFill="1" applyBorder="1"/>
    <xf numFmtId="0" fontId="13" fillId="0" borderId="0" xfId="2" applyFont="1" applyFill="1" applyBorder="1"/>
    <xf numFmtId="0" fontId="13" fillId="0" borderId="19" xfId="2" applyFont="1" applyFill="1" applyBorder="1"/>
    <xf numFmtId="0" fontId="7" fillId="0" borderId="3" xfId="2" applyFill="1" applyBorder="1"/>
    <xf numFmtId="0" fontId="7" fillId="0" borderId="2" xfId="2" applyFill="1" applyBorder="1"/>
    <xf numFmtId="0" fontId="15" fillId="0" borderId="0" xfId="2" applyFont="1" applyFill="1"/>
    <xf numFmtId="3" fontId="7" fillId="0" borderId="0" xfId="2" applyNumberFormat="1" applyFill="1"/>
    <xf numFmtId="0" fontId="3" fillId="0" borderId="8" xfId="1" applyFont="1" applyBorder="1" applyAlignment="1">
      <alignment horizontal="center" vertical="center"/>
    </xf>
    <xf numFmtId="3" fontId="3" fillId="0" borderId="0" xfId="1" applyNumberFormat="1" applyFont="1" applyBorder="1" applyAlignment="1">
      <alignment horizontal="left" vertical="center" wrapText="1"/>
    </xf>
    <xf numFmtId="3" fontId="6" fillId="0" borderId="8" xfId="1" applyNumberFormat="1" applyFont="1" applyBorder="1" applyAlignment="1">
      <alignment horizontal="right" vertical="center" wrapText="1"/>
    </xf>
    <xf numFmtId="3" fontId="6" fillId="0" borderId="0" xfId="1" applyNumberFormat="1" applyFont="1" applyBorder="1" applyAlignment="1">
      <alignment horizontal="right" vertical="center" wrapText="1"/>
    </xf>
    <xf numFmtId="0" fontId="16" fillId="0" borderId="0" xfId="1" applyFont="1" applyFill="1" applyBorder="1"/>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0" fontId="1" fillId="0" borderId="0" xfId="1" applyBorder="1"/>
    <xf numFmtId="0" fontId="16" fillId="0" borderId="0" xfId="0" applyFont="1" applyFill="1" applyBorder="1"/>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0" fontId="6" fillId="0" borderId="0" xfId="1" applyFont="1" applyBorder="1" applyAlignment="1">
      <alignment horizontal="left" vertical="center"/>
    </xf>
    <xf numFmtId="3" fontId="6" fillId="0" borderId="0" xfId="1" applyNumberFormat="1" applyFont="1" applyBorder="1" applyAlignment="1">
      <alignment horizontal="left" vertical="center" wrapText="1"/>
    </xf>
    <xf numFmtId="0" fontId="6" fillId="0" borderId="0" xfId="1" applyFont="1" applyBorder="1" applyAlignment="1">
      <alignment horizontal="right" vertical="center"/>
    </xf>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3" fontId="1" fillId="0" borderId="0" xfId="1" applyNumberFormat="1" applyBorder="1" applyAlignment="1">
      <alignment wrapText="1"/>
    </xf>
    <xf numFmtId="0" fontId="3" fillId="0" borderId="25" xfId="1" applyFont="1" applyBorder="1" applyAlignment="1">
      <alignment horizontal="center" vertical="center"/>
    </xf>
    <xf numFmtId="3" fontId="6" fillId="0" borderId="25" xfId="1" applyNumberFormat="1" applyFont="1" applyBorder="1" applyAlignment="1">
      <alignment horizontal="right" vertical="center" wrapText="1"/>
    </xf>
    <xf numFmtId="0" fontId="0" fillId="0" borderId="0" xfId="0" applyAlignment="1">
      <alignment horizontal="justify" vertical="top" wrapText="1"/>
    </xf>
    <xf numFmtId="0" fontId="1" fillId="0" borderId="26" xfId="1" applyBorder="1"/>
    <xf numFmtId="0" fontId="3" fillId="0" borderId="28" xfId="1" applyFont="1" applyBorder="1" applyAlignment="1">
      <alignment horizontal="center" vertical="center"/>
    </xf>
    <xf numFmtId="0" fontId="3" fillId="0" borderId="29" xfId="1" applyFont="1" applyBorder="1" applyAlignment="1">
      <alignment horizontal="center" vertical="center"/>
    </xf>
    <xf numFmtId="3" fontId="3" fillId="0" borderId="29" xfId="1" applyNumberFormat="1" applyFont="1" applyBorder="1" applyAlignment="1">
      <alignment horizontal="left" vertical="center" wrapText="1"/>
    </xf>
    <xf numFmtId="3" fontId="6" fillId="0" borderId="29" xfId="1" applyNumberFormat="1" applyFont="1" applyBorder="1" applyAlignment="1">
      <alignment horizontal="right" vertical="center" wrapText="1"/>
    </xf>
    <xf numFmtId="4" fontId="6" fillId="0" borderId="30" xfId="1" applyNumberFormat="1" applyFont="1" applyBorder="1" applyAlignment="1">
      <alignment horizontal="right" vertical="center"/>
    </xf>
    <xf numFmtId="0" fontId="3" fillId="0" borderId="18" xfId="1" applyFont="1" applyBorder="1" applyAlignment="1">
      <alignment horizontal="center" vertical="center"/>
    </xf>
    <xf numFmtId="3" fontId="3" fillId="0" borderId="19" xfId="1" applyNumberFormat="1" applyFont="1" applyBorder="1" applyAlignment="1">
      <alignment horizontal="left" vertical="center" wrapText="1"/>
    </xf>
    <xf numFmtId="3" fontId="6" fillId="0" borderId="19" xfId="1" applyNumberFormat="1" applyFont="1" applyBorder="1" applyAlignment="1">
      <alignment horizontal="right" vertical="center" wrapText="1"/>
    </xf>
    <xf numFmtId="0" fontId="1" fillId="0" borderId="3" xfId="1" applyBorder="1"/>
    <xf numFmtId="3" fontId="1" fillId="0" borderId="3" xfId="1" applyNumberFormat="1" applyBorder="1" applyAlignment="1">
      <alignment wrapText="1"/>
    </xf>
    <xf numFmtId="0" fontId="3" fillId="0" borderId="19" xfId="1" applyFont="1" applyBorder="1" applyAlignment="1">
      <alignment horizontal="center" vertical="center"/>
    </xf>
    <xf numFmtId="4" fontId="6" fillId="0" borderId="9" xfId="1" applyNumberFormat="1" applyFont="1" applyBorder="1" applyAlignment="1">
      <alignment horizontal="right" vertical="center"/>
    </xf>
    <xf numFmtId="0" fontId="3" fillId="0" borderId="7" xfId="1" applyFont="1" applyBorder="1" applyAlignment="1">
      <alignment horizontal="center" vertical="center"/>
    </xf>
    <xf numFmtId="3" fontId="18" fillId="0" borderId="0" xfId="1" applyNumberFormat="1" applyFont="1" applyBorder="1" applyAlignment="1">
      <alignment horizontal="right" vertical="top" wrapText="1"/>
    </xf>
    <xf numFmtId="0" fontId="18" fillId="0" borderId="0" xfId="1" applyFont="1" applyBorder="1" applyAlignment="1">
      <alignment horizontal="right" vertical="top" wrapText="1"/>
    </xf>
    <xf numFmtId="0" fontId="1" fillId="0" borderId="0" xfId="1" applyBorder="1" applyAlignment="1">
      <alignment horizontal="left" vertical="top" wrapText="1"/>
    </xf>
    <xf numFmtId="3" fontId="1" fillId="0" borderId="0" xfId="1" applyNumberFormat="1" applyFont="1" applyBorder="1" applyAlignment="1">
      <alignment horizontal="left" vertical="top" wrapText="1"/>
    </xf>
    <xf numFmtId="49" fontId="6" fillId="0" borderId="0" xfId="1" applyNumberFormat="1" applyFont="1" applyBorder="1" applyAlignment="1">
      <alignment horizontal="left" vertical="center"/>
    </xf>
    <xf numFmtId="0" fontId="7" fillId="0" borderId="0" xfId="2" applyFill="1" applyAlignment="1">
      <alignment horizontal="right"/>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wrapText="1"/>
    </xf>
    <xf numFmtId="0" fontId="20" fillId="2" borderId="4" xfId="0" applyFont="1" applyFill="1" applyBorder="1" applyAlignment="1">
      <alignment horizontal="center"/>
    </xf>
    <xf numFmtId="0" fontId="20" fillId="2" borderId="5" xfId="0" applyFont="1" applyFill="1" applyBorder="1" applyAlignment="1">
      <alignment horizontal="center"/>
    </xf>
    <xf numFmtId="3" fontId="5" fillId="2" borderId="5" xfId="1" applyNumberFormat="1" applyFont="1" applyFill="1" applyBorder="1" applyAlignment="1">
      <alignment horizontal="center" vertical="center" wrapText="1"/>
    </xf>
    <xf numFmtId="0" fontId="5" fillId="2" borderId="22" xfId="1" applyFont="1" applyFill="1" applyBorder="1" applyAlignment="1">
      <alignment horizontal="center" vertical="center" wrapText="1"/>
    </xf>
    <xf numFmtId="3" fontId="1" fillId="2" borderId="5" xfId="1" applyNumberFormat="1" applyFont="1" applyFill="1" applyBorder="1" applyAlignment="1">
      <alignment horizontal="center" vertical="center" wrapText="1"/>
    </xf>
    <xf numFmtId="3" fontId="1" fillId="2" borderId="1" xfId="1" applyNumberFormat="1" applyFont="1" applyFill="1" applyBorder="1" applyAlignment="1">
      <alignment horizontal="center" vertical="center" wrapText="1"/>
    </xf>
    <xf numFmtId="0" fontId="1" fillId="2" borderId="22" xfId="1" applyFont="1" applyFill="1" applyBorder="1" applyAlignment="1">
      <alignment horizontal="center" vertical="center"/>
    </xf>
    <xf numFmtId="49" fontId="6" fillId="2" borderId="27" xfId="1" applyNumberFormat="1" applyFont="1" applyFill="1" applyBorder="1" applyAlignment="1">
      <alignment horizontal="left" vertical="center"/>
    </xf>
    <xf numFmtId="0" fontId="6" fillId="2" borderId="31" xfId="1" applyFont="1" applyFill="1" applyBorder="1" applyAlignment="1">
      <alignment vertical="center"/>
    </xf>
    <xf numFmtId="3" fontId="6" fillId="2" borderId="24" xfId="1" applyNumberFormat="1" applyFont="1" applyFill="1" applyBorder="1" applyAlignment="1">
      <alignment vertical="center" wrapText="1"/>
    </xf>
    <xf numFmtId="3" fontId="6" fillId="2" borderId="5" xfId="1" applyNumberFormat="1" applyFont="1" applyFill="1" applyBorder="1" applyAlignment="1">
      <alignment horizontal="right" vertical="center" wrapText="1"/>
    </xf>
    <xf numFmtId="0" fontId="6" fillId="2" borderId="22" xfId="1" applyFont="1" applyFill="1" applyBorder="1" applyAlignment="1">
      <alignment horizontal="right" vertical="center"/>
    </xf>
    <xf numFmtId="0" fontId="5" fillId="2" borderId="28"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1" fillId="2" borderId="4" xfId="1" applyFont="1" applyFill="1" applyBorder="1" applyAlignment="1">
      <alignment horizontal="center" vertical="center"/>
    </xf>
    <xf numFmtId="0" fontId="1" fillId="2" borderId="1" xfId="1" applyFont="1" applyFill="1" applyBorder="1" applyAlignment="1">
      <alignment horizontal="center" vertical="center"/>
    </xf>
    <xf numFmtId="0" fontId="6" fillId="2" borderId="27" xfId="1" applyFont="1" applyFill="1" applyBorder="1" applyAlignment="1">
      <alignment horizontal="left" vertical="center"/>
    </xf>
    <xf numFmtId="0" fontId="6" fillId="2" borderId="2" xfId="1" applyFont="1" applyFill="1" applyBorder="1" applyAlignment="1">
      <alignment vertical="center"/>
    </xf>
    <xf numFmtId="3" fontId="6" fillId="2" borderId="0" xfId="1" applyNumberFormat="1" applyFont="1" applyFill="1" applyBorder="1" applyAlignment="1">
      <alignment vertical="center" wrapText="1"/>
    </xf>
    <xf numFmtId="4" fontId="6" fillId="2" borderId="22" xfId="1" applyNumberFormat="1" applyFont="1" applyFill="1" applyBorder="1" applyAlignment="1">
      <alignment horizontal="right" vertical="center"/>
    </xf>
    <xf numFmtId="0" fontId="5" fillId="2" borderId="4" xfId="1" applyFont="1" applyFill="1" applyBorder="1" applyAlignment="1">
      <alignment horizontal="center" vertical="center" wrapText="1"/>
    </xf>
    <xf numFmtId="0" fontId="1" fillId="2" borderId="7" xfId="1" applyFont="1" applyFill="1" applyBorder="1" applyAlignment="1">
      <alignment horizontal="center" vertical="center"/>
    </xf>
    <xf numFmtId="0" fontId="1" fillId="2" borderId="5" xfId="1" applyFont="1" applyFill="1" applyBorder="1" applyAlignment="1">
      <alignment horizontal="center" vertical="center"/>
    </xf>
    <xf numFmtId="0" fontId="1" fillId="2" borderId="17" xfId="1" applyFont="1" applyFill="1" applyBorder="1" applyAlignment="1">
      <alignment horizontal="center" vertical="center"/>
    </xf>
    <xf numFmtId="0" fontId="6" fillId="2" borderId="23" xfId="1" applyFont="1" applyFill="1" applyBorder="1" applyAlignment="1">
      <alignment horizontal="left" vertical="center"/>
    </xf>
    <xf numFmtId="3" fontId="1" fillId="2" borderId="29" xfId="1" applyNumberFormat="1" applyFont="1" applyFill="1" applyBorder="1" applyAlignment="1">
      <alignment horizontal="center" vertical="center" wrapText="1"/>
    </xf>
    <xf numFmtId="0" fontId="1" fillId="2" borderId="9" xfId="1" applyFont="1" applyFill="1" applyBorder="1" applyAlignment="1">
      <alignment horizontal="center" vertical="center"/>
    </xf>
    <xf numFmtId="0" fontId="7" fillId="2" borderId="4" xfId="2" applyFill="1" applyBorder="1" applyAlignment="1">
      <alignment horizontal="center" vertical="center"/>
    </xf>
    <xf numFmtId="0" fontId="7" fillId="2" borderId="5" xfId="2" applyFill="1" applyBorder="1"/>
    <xf numFmtId="3" fontId="5" fillId="2" borderId="21" xfId="1" applyNumberFormat="1" applyFont="1" applyFill="1" applyBorder="1" applyAlignment="1">
      <alignment horizontal="center" vertical="center" wrapText="1"/>
    </xf>
    <xf numFmtId="0" fontId="7" fillId="2" borderId="22" xfId="2" applyFont="1" applyFill="1" applyBorder="1" applyAlignment="1">
      <alignment horizontal="center" vertical="center" wrapText="1"/>
    </xf>
    <xf numFmtId="3" fontId="11" fillId="2" borderId="5" xfId="2" applyNumberFormat="1" applyFont="1" applyFill="1" applyBorder="1" applyAlignment="1">
      <alignment horizontal="right" vertical="center"/>
    </xf>
    <xf numFmtId="4" fontId="11" fillId="2" borderId="22" xfId="2" applyNumberFormat="1" applyFont="1" applyFill="1" applyBorder="1" applyAlignment="1">
      <alignment horizontal="right" vertical="center"/>
    </xf>
    <xf numFmtId="0" fontId="6" fillId="2" borderId="2" xfId="1" applyFont="1" applyFill="1" applyBorder="1" applyAlignment="1">
      <alignment horizontal="left" vertical="center"/>
    </xf>
    <xf numFmtId="3" fontId="6" fillId="2" borderId="2" xfId="1" applyNumberFormat="1" applyFont="1" applyFill="1" applyBorder="1" applyAlignment="1">
      <alignment horizontal="left" vertical="center" wrapText="1"/>
    </xf>
    <xf numFmtId="3" fontId="6" fillId="2" borderId="2" xfId="1" applyNumberFormat="1" applyFont="1" applyFill="1" applyBorder="1" applyAlignment="1">
      <alignment horizontal="right" vertical="center" wrapText="1"/>
    </xf>
    <xf numFmtId="0" fontId="6" fillId="2" borderId="2" xfId="1" applyFont="1" applyFill="1" applyBorder="1" applyAlignment="1">
      <alignment horizontal="right" vertical="center"/>
    </xf>
    <xf numFmtId="0" fontId="1" fillId="2" borderId="0" xfId="1" applyFill="1"/>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49" fontId="3" fillId="0" borderId="27" xfId="1" applyNumberFormat="1" applyFont="1" applyBorder="1" applyAlignment="1">
      <alignment horizontal="center" vertical="center"/>
    </xf>
    <xf numFmtId="49" fontId="3" fillId="0" borderId="28" xfId="1" applyNumberFormat="1" applyFont="1" applyBorder="1" applyAlignment="1">
      <alignment horizontal="center" vertical="center"/>
    </xf>
    <xf numFmtId="49" fontId="3" fillId="0" borderId="29" xfId="1" applyNumberFormat="1" applyFont="1" applyBorder="1" applyAlignment="1">
      <alignment horizontal="center" vertical="center"/>
    </xf>
    <xf numFmtId="3" fontId="3" fillId="0" borderId="32" xfId="1" applyNumberFormat="1" applyFont="1" applyBorder="1" applyAlignment="1">
      <alignment horizontal="left" vertical="center" wrapText="1"/>
    </xf>
    <xf numFmtId="49" fontId="3" fillId="0" borderId="19" xfId="1" applyNumberFormat="1" applyFont="1" applyBorder="1" applyAlignment="1">
      <alignment horizontal="center" vertical="center"/>
    </xf>
    <xf numFmtId="2" fontId="6" fillId="0" borderId="30" xfId="1" applyNumberFormat="1" applyFont="1" applyBorder="1" applyAlignment="1">
      <alignment horizontal="right" vertical="center"/>
    </xf>
    <xf numFmtId="2" fontId="6" fillId="0" borderId="20" xfId="1" applyNumberFormat="1" applyFont="1" applyBorder="1" applyAlignment="1">
      <alignment horizontal="right" vertical="center"/>
    </xf>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0" fontId="17" fillId="0" borderId="0" xfId="1" applyFont="1"/>
    <xf numFmtId="49" fontId="17" fillId="0" borderId="0" xfId="1" applyNumberFormat="1" applyFont="1" applyAlignment="1">
      <alignment horizontal="left" vertical="center"/>
    </xf>
    <xf numFmtId="0" fontId="17" fillId="0" borderId="0" xfId="1" applyFont="1" applyAlignment="1">
      <alignment horizontal="left" vertical="center"/>
    </xf>
    <xf numFmtId="0" fontId="6" fillId="0" borderId="0" xfId="1" applyFont="1" applyAlignment="1">
      <alignment horizontal="right" vertical="center"/>
    </xf>
    <xf numFmtId="0" fontId="17" fillId="0" borderId="0" xfId="1" applyFont="1" applyAlignment="1">
      <alignment horizontal="right" vertical="center"/>
    </xf>
    <xf numFmtId="0" fontId="17" fillId="0" borderId="0" xfId="1" applyFont="1" applyBorder="1"/>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4" fontId="8" fillId="0" borderId="17" xfId="2" applyNumberFormat="1" applyFont="1" applyFill="1" applyBorder="1" applyAlignment="1">
      <alignment horizontal="right" vertical="center"/>
    </xf>
    <xf numFmtId="0" fontId="0" fillId="0" borderId="13" xfId="0" applyBorder="1" applyAlignment="1">
      <alignment horizontal="right" vertical="center"/>
    </xf>
    <xf numFmtId="0" fontId="8" fillId="0" borderId="14" xfId="2" applyFont="1" applyFill="1" applyBorder="1" applyAlignment="1">
      <alignment horizontal="center" vertical="center"/>
    </xf>
    <xf numFmtId="0" fontId="0" fillId="0" borderId="10" xfId="0" applyBorder="1" applyAlignment="1">
      <alignment vertical="center"/>
    </xf>
    <xf numFmtId="0" fontId="8" fillId="0" borderId="16" xfId="2" applyFont="1" applyFill="1" applyBorder="1" applyAlignment="1">
      <alignment vertical="center" wrapText="1"/>
    </xf>
    <xf numFmtId="0" fontId="0" fillId="0" borderId="12" xfId="0" applyBorder="1" applyAlignment="1">
      <alignment vertical="center"/>
    </xf>
    <xf numFmtId="3" fontId="8" fillId="0" borderId="16" xfId="2" applyNumberFormat="1" applyFont="1" applyFill="1" applyBorder="1" applyAlignment="1">
      <alignment horizontal="right" vertical="center"/>
    </xf>
    <xf numFmtId="0" fontId="0" fillId="0" borderId="12" xfId="0" applyBorder="1" applyAlignment="1">
      <alignment horizontal="right" vertical="center"/>
    </xf>
    <xf numFmtId="0" fontId="11" fillId="2" borderId="23" xfId="2" applyFont="1" applyFill="1" applyBorder="1" applyAlignment="1"/>
    <xf numFmtId="0" fontId="1" fillId="2" borderId="24" xfId="1" applyFill="1" applyBorder="1" applyAlignment="1"/>
    <xf numFmtId="0" fontId="0" fillId="0" borderId="18" xfId="0" applyBorder="1" applyAlignment="1">
      <alignment vertical="center"/>
    </xf>
    <xf numFmtId="0" fontId="0" fillId="0" borderId="19" xfId="0" applyBorder="1" applyAlignment="1">
      <alignment vertical="center"/>
    </xf>
    <xf numFmtId="0" fontId="0" fillId="0" borderId="19" xfId="0" applyBorder="1" applyAlignment="1">
      <alignment horizontal="right" vertical="center"/>
    </xf>
    <xf numFmtId="3" fontId="17" fillId="0" borderId="0" xfId="1" applyNumberFormat="1" applyFont="1" applyBorder="1" applyAlignment="1">
      <alignment horizontal="left" vertical="top" wrapText="1"/>
    </xf>
    <xf numFmtId="0" fontId="17" fillId="0" borderId="0" xfId="1" applyFont="1" applyBorder="1" applyAlignment="1">
      <alignment horizontal="left" vertical="top" wrapText="1"/>
    </xf>
    <xf numFmtId="49" fontId="2" fillId="0" borderId="0" xfId="1" applyNumberFormat="1" applyFont="1" applyAlignment="1">
      <alignment horizontal="left" wrapText="1"/>
    </xf>
    <xf numFmtId="0" fontId="2" fillId="0" borderId="0" xfId="1" applyFont="1" applyAlignment="1">
      <alignment horizontal="left" wrapText="1"/>
    </xf>
    <xf numFmtId="0" fontId="1" fillId="0" borderId="0" xfId="1" applyAlignment="1">
      <alignment horizontal="left" wrapText="1"/>
    </xf>
    <xf numFmtId="3" fontId="17" fillId="0" borderId="0" xfId="1" applyNumberFormat="1" applyFont="1" applyBorder="1" applyAlignment="1">
      <alignment horizontal="justify" vertical="top" wrapText="1"/>
    </xf>
    <xf numFmtId="0" fontId="17" fillId="0" borderId="0" xfId="1" applyFont="1" applyBorder="1" applyAlignment="1">
      <alignment horizontal="justify" vertical="top" wrapText="1"/>
    </xf>
    <xf numFmtId="0" fontId="0" fillId="0" borderId="0" xfId="0" applyAlignment="1">
      <alignment horizontal="justify" vertical="top" wrapText="1"/>
    </xf>
    <xf numFmtId="0" fontId="2" fillId="0" borderId="0" xfId="1" applyFont="1" applyAlignment="1">
      <alignment horizontal="left" vertical="top" wrapText="1"/>
    </xf>
    <xf numFmtId="3" fontId="17" fillId="0" borderId="3" xfId="1" applyNumberFormat="1" applyFont="1" applyBorder="1" applyAlignment="1">
      <alignment horizontal="justify" vertical="top" wrapText="1"/>
    </xf>
    <xf numFmtId="0" fontId="17" fillId="0" borderId="3" xfId="1" applyFont="1" applyBorder="1" applyAlignment="1">
      <alignment horizontal="justify" vertical="top" wrapText="1"/>
    </xf>
    <xf numFmtId="4" fontId="17" fillId="0" borderId="0" xfId="1" applyNumberFormat="1" applyFont="1" applyBorder="1" applyAlignment="1">
      <alignment horizontal="justify" vertical="top" wrapText="1"/>
    </xf>
    <xf numFmtId="0" fontId="16" fillId="0" borderId="0" xfId="1" applyFont="1" applyFill="1" applyBorder="1" applyAlignment="1">
      <alignment wrapText="1"/>
    </xf>
    <xf numFmtId="0" fontId="0" fillId="0" borderId="0" xfId="0" applyAlignment="1">
      <alignment wrapText="1"/>
    </xf>
    <xf numFmtId="0" fontId="16" fillId="0" borderId="0" xfId="1" applyFont="1" applyFill="1" applyBorder="1" applyAlignment="1"/>
    <xf numFmtId="0" fontId="0" fillId="0" borderId="0" xfId="0" applyAlignment="1"/>
  </cellXfs>
  <cellStyles count="5">
    <cellStyle name="Normální" xfId="0" builtinId="0"/>
    <cellStyle name="Normální 2" xfId="1"/>
    <cellStyle name="Normální 2 2" xfId="2"/>
    <cellStyle name="Normální 3" xfId="3"/>
    <cellStyle name="Normální 4" xfId="4"/>
  </cellStyles>
  <dxfs count="0"/>
  <tableStyles count="0" defaultTableStyle="TableStyleMedium2" defaultPivotStyle="PivotStyleLight16"/>
  <colors>
    <mruColors>
      <color rgb="FFCCFFFF"/>
      <color rgb="FF99FF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2"/>
  <sheetViews>
    <sheetView showGridLines="0" tabSelected="1" zoomScaleNormal="100" workbookViewId="0">
      <selection activeCell="B6" sqref="B6"/>
    </sheetView>
  </sheetViews>
  <sheetFormatPr defaultRowHeight="12.75" x14ac:dyDescent="0.2"/>
  <cols>
    <col min="1" max="1" width="9" style="6"/>
    <col min="2" max="2" width="38.875" style="6" customWidth="1"/>
    <col min="3" max="3" width="13.875" style="6" customWidth="1"/>
    <col min="4" max="4" width="14.5" style="6" customWidth="1"/>
    <col min="5" max="5" width="13" style="6" customWidth="1"/>
    <col min="6" max="6" width="7.875" style="6" customWidth="1"/>
    <col min="7" max="16384" width="9" style="6"/>
  </cols>
  <sheetData>
    <row r="1" spans="1:6" ht="20.25" x14ac:dyDescent="0.3">
      <c r="A1" s="5" t="s">
        <v>137</v>
      </c>
    </row>
    <row r="3" spans="1:6" ht="18" x14ac:dyDescent="0.25">
      <c r="A3" s="7" t="s">
        <v>17</v>
      </c>
    </row>
    <row r="5" spans="1:6" ht="15.75" x14ac:dyDescent="0.25">
      <c r="A5" s="8" t="s">
        <v>18</v>
      </c>
    </row>
    <row r="6" spans="1:6" ht="14.25" x14ac:dyDescent="0.2">
      <c r="A6"/>
      <c r="B6"/>
      <c r="C6"/>
      <c r="D6"/>
      <c r="E6"/>
      <c r="F6"/>
    </row>
    <row r="7" spans="1:6" ht="18" hidden="1" x14ac:dyDescent="0.25">
      <c r="A7" s="7" t="s">
        <v>19</v>
      </c>
    </row>
    <row r="8" spans="1:6" ht="27" hidden="1" thickTop="1" thickBot="1" x14ac:dyDescent="0.25">
      <c r="A8" s="9" t="s">
        <v>20</v>
      </c>
      <c r="B8" s="10"/>
      <c r="C8" s="11" t="s">
        <v>21</v>
      </c>
      <c r="D8" s="11" t="s">
        <v>22</v>
      </c>
      <c r="E8" s="11" t="s">
        <v>23</v>
      </c>
      <c r="F8" s="12" t="s">
        <v>5</v>
      </c>
    </row>
    <row r="9" spans="1:6" s="17" customFormat="1" ht="15" hidden="1" x14ac:dyDescent="0.25">
      <c r="A9" s="13">
        <v>34</v>
      </c>
      <c r="B9" s="14" t="s">
        <v>24</v>
      </c>
      <c r="C9" s="15">
        <f>SUM(C10:C11)</f>
        <v>13131</v>
      </c>
      <c r="D9" s="15">
        <f>SUM(D10:D11)</f>
        <v>22988</v>
      </c>
      <c r="E9" s="15" t="e">
        <f>SUM(E10:E11)</f>
        <v>#REF!</v>
      </c>
      <c r="F9" s="16" t="e">
        <f t="shared" ref="F9:F32" si="0">E9/D9</f>
        <v>#REF!</v>
      </c>
    </row>
    <row r="10" spans="1:6" s="17" customFormat="1" ht="14.25" hidden="1" x14ac:dyDescent="0.2">
      <c r="A10" s="18" t="s">
        <v>25</v>
      </c>
      <c r="B10" s="19" t="s">
        <v>26</v>
      </c>
      <c r="C10" s="20">
        <v>3305</v>
      </c>
      <c r="D10" s="21">
        <v>12559</v>
      </c>
      <c r="E10" s="21">
        <v>0</v>
      </c>
      <c r="F10" s="22">
        <f t="shared" si="0"/>
        <v>0</v>
      </c>
    </row>
    <row r="11" spans="1:6" s="28" customFormat="1" hidden="1" x14ac:dyDescent="0.2">
      <c r="A11" s="23" t="s">
        <v>25</v>
      </c>
      <c r="B11" s="24" t="s">
        <v>27</v>
      </c>
      <c r="C11" s="25">
        <v>9826</v>
      </c>
      <c r="D11" s="26">
        <v>10429</v>
      </c>
      <c r="E11" s="26" t="e">
        <f>SUM(#REF!)</f>
        <v>#REF!</v>
      </c>
      <c r="F11" s="27" t="e">
        <f t="shared" si="0"/>
        <v>#REF!</v>
      </c>
    </row>
    <row r="12" spans="1:6" s="17" customFormat="1" ht="13.5" hidden="1" customHeight="1" x14ac:dyDescent="0.25">
      <c r="A12" s="29">
        <v>35</v>
      </c>
      <c r="B12" s="30" t="s">
        <v>28</v>
      </c>
      <c r="C12" s="31" t="e">
        <f>SUM(C13)</f>
        <v>#REF!</v>
      </c>
      <c r="D12" s="32" t="e">
        <f>SUM(D13)</f>
        <v>#REF!</v>
      </c>
      <c r="E12" s="32" t="e">
        <f>SUM(E13)</f>
        <v>#REF!</v>
      </c>
      <c r="F12" s="33" t="e">
        <f t="shared" si="0"/>
        <v>#REF!</v>
      </c>
    </row>
    <row r="13" spans="1:6" s="28" customFormat="1" hidden="1" x14ac:dyDescent="0.2">
      <c r="A13" s="23" t="s">
        <v>25</v>
      </c>
      <c r="B13" s="24" t="s">
        <v>26</v>
      </c>
      <c r="C13" s="25" t="e">
        <f>SUM(#REF!)</f>
        <v>#REF!</v>
      </c>
      <c r="D13" s="26" t="e">
        <f>SUM(#REF!)</f>
        <v>#REF!</v>
      </c>
      <c r="E13" s="26" t="e">
        <f>SUM(#REF!)</f>
        <v>#REF!</v>
      </c>
      <c r="F13" s="27" t="e">
        <f t="shared" si="0"/>
        <v>#REF!</v>
      </c>
    </row>
    <row r="14" spans="1:6" s="28" customFormat="1" ht="30" hidden="1" x14ac:dyDescent="0.25">
      <c r="A14" s="29">
        <v>36</v>
      </c>
      <c r="B14" s="30" t="s">
        <v>29</v>
      </c>
      <c r="C14" s="34">
        <f>SUM(C15:C16)</f>
        <v>6796</v>
      </c>
      <c r="D14" s="34">
        <f>SUM(D15:D16)</f>
        <v>18105</v>
      </c>
      <c r="E14" s="34">
        <f>SUM(E15:E16)</f>
        <v>0</v>
      </c>
      <c r="F14" s="35">
        <f t="shared" si="0"/>
        <v>0</v>
      </c>
    </row>
    <row r="15" spans="1:6" s="28" customFormat="1" hidden="1" x14ac:dyDescent="0.2">
      <c r="A15" s="18" t="s">
        <v>25</v>
      </c>
      <c r="B15" s="19" t="s">
        <v>27</v>
      </c>
      <c r="C15" s="20">
        <v>0</v>
      </c>
      <c r="D15" s="21">
        <v>7557</v>
      </c>
      <c r="E15" s="21">
        <v>0</v>
      </c>
      <c r="F15" s="22">
        <f t="shared" si="0"/>
        <v>0</v>
      </c>
    </row>
    <row r="16" spans="1:6" s="28" customFormat="1" hidden="1" x14ac:dyDescent="0.2">
      <c r="A16" s="23" t="s">
        <v>25</v>
      </c>
      <c r="B16" s="24" t="s">
        <v>26</v>
      </c>
      <c r="C16" s="20">
        <v>6796</v>
      </c>
      <c r="D16" s="21">
        <v>10548</v>
      </c>
      <c r="E16" s="21">
        <v>0</v>
      </c>
      <c r="F16" s="22">
        <f t="shared" si="0"/>
        <v>0</v>
      </c>
    </row>
    <row r="17" spans="1:6" s="28" customFormat="1" ht="45" hidden="1" x14ac:dyDescent="0.25">
      <c r="A17" s="29">
        <v>37</v>
      </c>
      <c r="B17" s="30" t="s">
        <v>30</v>
      </c>
      <c r="C17" s="34">
        <f>SUM(C18:C19)</f>
        <v>9700</v>
      </c>
      <c r="D17" s="34">
        <f>SUM(D18:D19)</f>
        <v>34772</v>
      </c>
      <c r="E17" s="34">
        <f>SUM(E18:E19)</f>
        <v>0</v>
      </c>
      <c r="F17" s="35">
        <f t="shared" si="0"/>
        <v>0</v>
      </c>
    </row>
    <row r="18" spans="1:6" s="28" customFormat="1" hidden="1" x14ac:dyDescent="0.2">
      <c r="A18" s="18" t="s">
        <v>25</v>
      </c>
      <c r="B18" s="19" t="s">
        <v>27</v>
      </c>
      <c r="C18" s="20">
        <v>0</v>
      </c>
      <c r="D18" s="21">
        <v>19662</v>
      </c>
      <c r="E18" s="21">
        <v>0</v>
      </c>
      <c r="F18" s="22">
        <f t="shared" si="0"/>
        <v>0</v>
      </c>
    </row>
    <row r="19" spans="1:6" s="28" customFormat="1" hidden="1" x14ac:dyDescent="0.2">
      <c r="A19" s="23" t="s">
        <v>25</v>
      </c>
      <c r="B19" s="24" t="s">
        <v>26</v>
      </c>
      <c r="C19" s="20">
        <v>9700</v>
      </c>
      <c r="D19" s="21">
        <v>15110</v>
      </c>
      <c r="E19" s="21">
        <v>0</v>
      </c>
      <c r="F19" s="22">
        <f t="shared" si="0"/>
        <v>0</v>
      </c>
    </row>
    <row r="20" spans="1:6" ht="30" hidden="1" x14ac:dyDescent="0.25">
      <c r="A20" s="29">
        <v>38</v>
      </c>
      <c r="B20" s="30" t="s">
        <v>31</v>
      </c>
      <c r="C20" s="34" t="e">
        <f>SUM(C21:C22)</f>
        <v>#REF!</v>
      </c>
      <c r="D20" s="34" t="e">
        <f>SUM(D21:D22)</f>
        <v>#REF!</v>
      </c>
      <c r="E20" s="34" t="e">
        <f>SUM(E21:E22)</f>
        <v>#REF!</v>
      </c>
      <c r="F20" s="35" t="e">
        <f t="shared" si="0"/>
        <v>#REF!</v>
      </c>
    </row>
    <row r="21" spans="1:6" hidden="1" x14ac:dyDescent="0.2">
      <c r="A21" s="18" t="s">
        <v>25</v>
      </c>
      <c r="B21" s="19" t="s">
        <v>27</v>
      </c>
      <c r="C21" s="20">
        <v>0</v>
      </c>
      <c r="D21" s="21">
        <v>23645</v>
      </c>
      <c r="E21" s="21">
        <v>0</v>
      </c>
      <c r="F21" s="22">
        <f t="shared" si="0"/>
        <v>0</v>
      </c>
    </row>
    <row r="22" spans="1:6" s="28" customFormat="1" hidden="1" x14ac:dyDescent="0.2">
      <c r="A22" s="23" t="s">
        <v>25</v>
      </c>
      <c r="B22" s="24" t="s">
        <v>26</v>
      </c>
      <c r="C22" s="25" t="e">
        <f>SUM(#REF!)</f>
        <v>#REF!</v>
      </c>
      <c r="D22" s="26" t="e">
        <f>SUM(#REF!)</f>
        <v>#REF!</v>
      </c>
      <c r="E22" s="26" t="e">
        <f>SUM(#REF!)</f>
        <v>#REF!</v>
      </c>
      <c r="F22" s="27" t="e">
        <f t="shared" si="0"/>
        <v>#REF!</v>
      </c>
    </row>
    <row r="23" spans="1:6" ht="45" hidden="1" x14ac:dyDescent="0.25">
      <c r="A23" s="29">
        <v>39</v>
      </c>
      <c r="B23" s="30" t="s">
        <v>32</v>
      </c>
      <c r="C23" s="34" t="e">
        <f>SUM(C24:C25)</f>
        <v>#REF!</v>
      </c>
      <c r="D23" s="34" t="e">
        <f>SUM(D24:D25)</f>
        <v>#REF!</v>
      </c>
      <c r="E23" s="34" t="e">
        <f>SUM(E24:E25)</f>
        <v>#REF!</v>
      </c>
      <c r="F23" s="35" t="e">
        <f t="shared" si="0"/>
        <v>#REF!</v>
      </c>
    </row>
    <row r="24" spans="1:6" hidden="1" x14ac:dyDescent="0.2">
      <c r="A24" s="18" t="s">
        <v>25</v>
      </c>
      <c r="B24" s="19" t="s">
        <v>27</v>
      </c>
      <c r="C24" s="20">
        <v>0</v>
      </c>
      <c r="D24" s="21">
        <v>3116</v>
      </c>
      <c r="E24" s="21">
        <v>0</v>
      </c>
      <c r="F24" s="22">
        <f t="shared" si="0"/>
        <v>0</v>
      </c>
    </row>
    <row r="25" spans="1:6" s="28" customFormat="1" hidden="1" x14ac:dyDescent="0.2">
      <c r="A25" s="23" t="s">
        <v>25</v>
      </c>
      <c r="B25" s="24" t="s">
        <v>26</v>
      </c>
      <c r="C25" s="25" t="e">
        <f>SUM(#REF!)</f>
        <v>#REF!</v>
      </c>
      <c r="D25" s="26" t="e">
        <f>SUM(#REF!)</f>
        <v>#REF!</v>
      </c>
      <c r="E25" s="26" t="e">
        <f>SUM(#REF!)</f>
        <v>#REF!</v>
      </c>
      <c r="F25" s="27" t="e">
        <f t="shared" si="0"/>
        <v>#REF!</v>
      </c>
    </row>
    <row r="26" spans="1:6" s="28" customFormat="1" ht="45" hidden="1" x14ac:dyDescent="0.25">
      <c r="A26" s="29">
        <v>40</v>
      </c>
      <c r="B26" s="30" t="s">
        <v>33</v>
      </c>
      <c r="C26" s="34">
        <f>SUM(C27:C27)</f>
        <v>390</v>
      </c>
      <c r="D26" s="34">
        <f>SUM(D27:D27)</f>
        <v>2432</v>
      </c>
      <c r="E26" s="34" t="e">
        <f>SUM(E27:E27)</f>
        <v>#REF!</v>
      </c>
      <c r="F26" s="35" t="e">
        <f t="shared" si="0"/>
        <v>#REF!</v>
      </c>
    </row>
    <row r="27" spans="1:6" s="28" customFormat="1" hidden="1" x14ac:dyDescent="0.2">
      <c r="A27" s="23" t="s">
        <v>25</v>
      </c>
      <c r="B27" s="24" t="s">
        <v>26</v>
      </c>
      <c r="C27" s="25">
        <v>390</v>
      </c>
      <c r="D27" s="26">
        <v>2432</v>
      </c>
      <c r="E27" s="26" t="e">
        <f>SUM(#REF!)</f>
        <v>#REF!</v>
      </c>
      <c r="F27" s="27" t="e">
        <f t="shared" si="0"/>
        <v>#REF!</v>
      </c>
    </row>
    <row r="28" spans="1:6" s="28" customFormat="1" ht="45" hidden="1" x14ac:dyDescent="0.25">
      <c r="A28" s="29">
        <v>41</v>
      </c>
      <c r="B28" s="30" t="s">
        <v>32</v>
      </c>
      <c r="C28" s="34">
        <f>SUM(C29:C30)</f>
        <v>9228</v>
      </c>
      <c r="D28" s="34">
        <f>SUM(D29:D30)</f>
        <v>12301</v>
      </c>
      <c r="E28" s="34" t="e">
        <f>SUM(E29:E30)</f>
        <v>#REF!</v>
      </c>
      <c r="F28" s="35" t="e">
        <f t="shared" si="0"/>
        <v>#REF!</v>
      </c>
    </row>
    <row r="29" spans="1:6" s="28" customFormat="1" hidden="1" x14ac:dyDescent="0.2">
      <c r="A29" s="18" t="s">
        <v>25</v>
      </c>
      <c r="B29" s="19" t="s">
        <v>27</v>
      </c>
      <c r="C29" s="20">
        <v>0</v>
      </c>
      <c r="D29" s="21">
        <v>628</v>
      </c>
      <c r="E29" s="21">
        <v>0</v>
      </c>
      <c r="F29" s="22">
        <f t="shared" si="0"/>
        <v>0</v>
      </c>
    </row>
    <row r="30" spans="1:6" s="28" customFormat="1" hidden="1" x14ac:dyDescent="0.2">
      <c r="A30" s="23" t="s">
        <v>25</v>
      </c>
      <c r="B30" s="24" t="s">
        <v>26</v>
      </c>
      <c r="C30" s="25">
        <v>9228</v>
      </c>
      <c r="D30" s="26">
        <v>11673</v>
      </c>
      <c r="E30" s="26" t="e">
        <f>SUM(#REF!)</f>
        <v>#REF!</v>
      </c>
      <c r="F30" s="27" t="e">
        <f t="shared" si="0"/>
        <v>#REF!</v>
      </c>
    </row>
    <row r="31" spans="1:6" s="28" customFormat="1" ht="30" hidden="1" x14ac:dyDescent="0.25">
      <c r="A31" s="29">
        <v>43</v>
      </c>
      <c r="B31" s="30" t="s">
        <v>34</v>
      </c>
      <c r="C31" s="31">
        <f>SUM(C32:C33)</f>
        <v>0</v>
      </c>
      <c r="D31" s="31">
        <f>SUM(D32:D33)</f>
        <v>1650</v>
      </c>
      <c r="E31" s="31">
        <f>SUM(E32:E33)</f>
        <v>1700</v>
      </c>
      <c r="F31" s="35">
        <f t="shared" si="0"/>
        <v>1.0303030303030303</v>
      </c>
    </row>
    <row r="32" spans="1:6" s="28" customFormat="1" hidden="1" x14ac:dyDescent="0.2">
      <c r="A32" s="18" t="s">
        <v>25</v>
      </c>
      <c r="B32" s="19" t="s">
        <v>26</v>
      </c>
      <c r="C32" s="20">
        <v>0</v>
      </c>
      <c r="D32" s="21">
        <v>1650</v>
      </c>
      <c r="E32" s="21">
        <v>0</v>
      </c>
      <c r="F32" s="22">
        <f t="shared" si="0"/>
        <v>0</v>
      </c>
    </row>
    <row r="33" spans="1:6" s="28" customFormat="1" hidden="1" x14ac:dyDescent="0.2">
      <c r="A33" s="23" t="s">
        <v>25</v>
      </c>
      <c r="B33" s="36" t="s">
        <v>35</v>
      </c>
      <c r="C33" s="25">
        <v>0</v>
      </c>
      <c r="D33" s="26">
        <v>0</v>
      </c>
      <c r="E33" s="26">
        <v>1700</v>
      </c>
      <c r="F33" s="27"/>
    </row>
    <row r="34" spans="1:6" s="28" customFormat="1" ht="30" hidden="1" x14ac:dyDescent="0.25">
      <c r="A34" s="13">
        <v>44</v>
      </c>
      <c r="B34" s="14" t="s">
        <v>36</v>
      </c>
      <c r="C34" s="15">
        <f>SUM(C35:C36)</f>
        <v>0</v>
      </c>
      <c r="D34" s="15">
        <f>SUM(D35:D36)</f>
        <v>36</v>
      </c>
      <c r="E34" s="15">
        <f>SUM(E35:E36)</f>
        <v>1015</v>
      </c>
      <c r="F34" s="35">
        <f>E34/D34</f>
        <v>28.194444444444443</v>
      </c>
    </row>
    <row r="35" spans="1:6" s="28" customFormat="1" hidden="1" x14ac:dyDescent="0.2">
      <c r="A35" s="18" t="s">
        <v>25</v>
      </c>
      <c r="B35" s="19" t="s">
        <v>26</v>
      </c>
      <c r="C35" s="20">
        <v>0</v>
      </c>
      <c r="D35" s="21">
        <v>36</v>
      </c>
      <c r="E35" s="21">
        <v>0</v>
      </c>
      <c r="F35" s="22">
        <f>E35/D35</f>
        <v>0</v>
      </c>
    </row>
    <row r="36" spans="1:6" s="28" customFormat="1" hidden="1" x14ac:dyDescent="0.2">
      <c r="A36" s="23" t="s">
        <v>25</v>
      </c>
      <c r="B36" s="36" t="s">
        <v>35</v>
      </c>
      <c r="C36" s="25">
        <v>0</v>
      </c>
      <c r="D36" s="26">
        <v>0</v>
      </c>
      <c r="E36" s="26">
        <v>1015</v>
      </c>
      <c r="F36" s="27"/>
    </row>
    <row r="37" spans="1:6" s="28" customFormat="1" ht="30" hidden="1" x14ac:dyDescent="0.25">
      <c r="A37" s="13">
        <v>45</v>
      </c>
      <c r="B37" s="14" t="s">
        <v>37</v>
      </c>
      <c r="C37" s="15">
        <f>SUM(C38:C39)</f>
        <v>5418</v>
      </c>
      <c r="D37" s="15">
        <f>SUM(D38:D39)</f>
        <v>5427</v>
      </c>
      <c r="E37" s="15">
        <f>SUM(E38:E39)</f>
        <v>8853</v>
      </c>
      <c r="F37" s="35">
        <f>E37/D37</f>
        <v>1.6312880044223328</v>
      </c>
    </row>
    <row r="38" spans="1:6" s="28" customFormat="1" hidden="1" x14ac:dyDescent="0.2">
      <c r="A38" s="18" t="s">
        <v>25</v>
      </c>
      <c r="B38" s="19" t="s">
        <v>26</v>
      </c>
      <c r="C38" s="20">
        <v>5418</v>
      </c>
      <c r="D38" s="21">
        <v>5427</v>
      </c>
      <c r="E38" s="21">
        <v>0</v>
      </c>
      <c r="F38" s="22">
        <f>E38/D38</f>
        <v>0</v>
      </c>
    </row>
    <row r="39" spans="1:6" s="28" customFormat="1" hidden="1" x14ac:dyDescent="0.2">
      <c r="A39" s="23" t="s">
        <v>25</v>
      </c>
      <c r="B39" s="36" t="s">
        <v>35</v>
      </c>
      <c r="C39" s="25">
        <v>0</v>
      </c>
      <c r="D39" s="26">
        <v>0</v>
      </c>
      <c r="E39" s="26">
        <v>8853</v>
      </c>
      <c r="F39" s="27"/>
    </row>
    <row r="40" spans="1:6" s="28" customFormat="1" ht="30" hidden="1" x14ac:dyDescent="0.25">
      <c r="A40" s="13">
        <v>47</v>
      </c>
      <c r="B40" s="14" t="s">
        <v>38</v>
      </c>
      <c r="C40" s="15" t="e">
        <f>SUM(C41:C41)</f>
        <v>#REF!</v>
      </c>
      <c r="D40" s="15">
        <f>SUM(D41:D41)</f>
        <v>1590</v>
      </c>
      <c r="E40" s="15">
        <f>SUM(E41:E41)</f>
        <v>544</v>
      </c>
      <c r="F40" s="16">
        <f t="shared" ref="F40:F48" si="1">E40/D40</f>
        <v>0.34213836477987419</v>
      </c>
    </row>
    <row r="41" spans="1:6" s="28" customFormat="1" hidden="1" x14ac:dyDescent="0.2">
      <c r="A41" s="23" t="s">
        <v>25</v>
      </c>
      <c r="B41" s="19" t="s">
        <v>35</v>
      </c>
      <c r="C41" s="25" t="e">
        <f>SUM(#REF!)</f>
        <v>#REF!</v>
      </c>
      <c r="D41" s="26">
        <v>1590</v>
      </c>
      <c r="E41" s="26">
        <v>544</v>
      </c>
      <c r="F41" s="27">
        <f t="shared" si="1"/>
        <v>0.34213836477987419</v>
      </c>
    </row>
    <row r="42" spans="1:6" s="28" customFormat="1" ht="45" hidden="1" x14ac:dyDescent="0.25">
      <c r="A42" s="13">
        <v>48</v>
      </c>
      <c r="B42" s="14" t="s">
        <v>39</v>
      </c>
      <c r="C42" s="15" t="e">
        <f>SUM(C43:C43)</f>
        <v>#REF!</v>
      </c>
      <c r="D42" s="15">
        <f>SUM(D43:D43)</f>
        <v>609</v>
      </c>
      <c r="E42" s="15">
        <f>SUM(E43:E43)</f>
        <v>0</v>
      </c>
      <c r="F42" s="16">
        <f t="shared" si="1"/>
        <v>0</v>
      </c>
    </row>
    <row r="43" spans="1:6" s="28" customFormat="1" hidden="1" x14ac:dyDescent="0.2">
      <c r="A43" s="23" t="s">
        <v>25</v>
      </c>
      <c r="B43" s="19" t="s">
        <v>35</v>
      </c>
      <c r="C43" s="25" t="e">
        <f>SUM(#REF!)</f>
        <v>#REF!</v>
      </c>
      <c r="D43" s="26">
        <v>609</v>
      </c>
      <c r="E43" s="26">
        <v>0</v>
      </c>
      <c r="F43" s="27">
        <f t="shared" si="1"/>
        <v>0</v>
      </c>
    </row>
    <row r="44" spans="1:6" ht="30" hidden="1" x14ac:dyDescent="0.25">
      <c r="A44" s="29">
        <v>49</v>
      </c>
      <c r="B44" s="30" t="s">
        <v>31</v>
      </c>
      <c r="C44" s="34" t="e">
        <f>SUM(C45)</f>
        <v>#REF!</v>
      </c>
      <c r="D44" s="37" t="e">
        <f>SUM(D45)</f>
        <v>#REF!</v>
      </c>
      <c r="E44" s="37" t="e">
        <f>SUM(E45)</f>
        <v>#REF!</v>
      </c>
      <c r="F44" s="35" t="e">
        <f t="shared" si="1"/>
        <v>#REF!</v>
      </c>
    </row>
    <row r="45" spans="1:6" s="28" customFormat="1" ht="13.5" hidden="1" thickBot="1" x14ac:dyDescent="0.25">
      <c r="A45" s="38" t="s">
        <v>25</v>
      </c>
      <c r="B45" s="39" t="s">
        <v>26</v>
      </c>
      <c r="C45" s="40" t="e">
        <f>SUM(#REF!)</f>
        <v>#REF!</v>
      </c>
      <c r="D45" s="41" t="e">
        <f>SUM(#REF!)</f>
        <v>#REF!</v>
      </c>
      <c r="E45" s="41" t="e">
        <f>SUM(#REF!)</f>
        <v>#REF!</v>
      </c>
      <c r="F45" s="42" t="e">
        <f t="shared" si="1"/>
        <v>#REF!</v>
      </c>
    </row>
    <row r="46" spans="1:6" s="47" customFormat="1" ht="15.75" hidden="1" x14ac:dyDescent="0.25">
      <c r="A46" s="43" t="s">
        <v>8</v>
      </c>
      <c r="B46" s="44"/>
      <c r="C46" s="45" t="e">
        <f>C44+C23+C20+C12+C9+C37+C34+C31+C42+C40+C28+C26+C17+C14</f>
        <v>#REF!</v>
      </c>
      <c r="D46" s="45" t="e">
        <f>D44+D23+D20+D12+D9+D37+D34+D31+D42+D40+D28+D26+D17+D14</f>
        <v>#REF!</v>
      </c>
      <c r="E46" s="45" t="e">
        <f>E44+E23+E20+E12+E9+E37+E34+E31+E42+E40+E28+E26+E17+E14</f>
        <v>#REF!</v>
      </c>
      <c r="F46" s="46" t="e">
        <f t="shared" si="1"/>
        <v>#REF!</v>
      </c>
    </row>
    <row r="47" spans="1:6" hidden="1" x14ac:dyDescent="0.2">
      <c r="A47" s="48" t="s">
        <v>25</v>
      </c>
      <c r="B47" s="49" t="s">
        <v>26</v>
      </c>
      <c r="C47" s="20" t="e">
        <f>C45+C25+C22+C13+C38+C35+C32+C30+C27+C19+C16+C10</f>
        <v>#REF!</v>
      </c>
      <c r="D47" s="20" t="e">
        <f>D45+D25+D22+D13+D38+D35+D32+D30+D27+D19+D16+D10</f>
        <v>#REF!</v>
      </c>
      <c r="E47" s="20" t="e">
        <f>E45+E25+E22+E13+E38+E35+E32+E30+E27+E19+E16+E10</f>
        <v>#REF!</v>
      </c>
      <c r="F47" s="22" t="e">
        <f t="shared" si="1"/>
        <v>#REF!</v>
      </c>
    </row>
    <row r="48" spans="1:6" ht="13.5" hidden="1" thickBot="1" x14ac:dyDescent="0.25">
      <c r="A48" s="38" t="s">
        <v>25</v>
      </c>
      <c r="B48" s="50" t="s">
        <v>27</v>
      </c>
      <c r="C48" s="40" t="e">
        <f>C11+C39+C36+C33+C43+C41+C29+C24+C21+C18+C15</f>
        <v>#REF!</v>
      </c>
      <c r="D48" s="40">
        <f>D11+D39+D36+D33+D43+D41+D29+D24+D21+D18+D15</f>
        <v>67236</v>
      </c>
      <c r="E48" s="40" t="e">
        <f>E11+E39+E36+E33+E43+E41+E29+E24+E21+E18+E15</f>
        <v>#REF!</v>
      </c>
      <c r="F48" s="42" t="e">
        <f t="shared" si="1"/>
        <v>#REF!</v>
      </c>
    </row>
    <row r="49" spans="1:6" ht="13.5" hidden="1" thickTop="1" x14ac:dyDescent="0.2">
      <c r="A49" s="51"/>
    </row>
    <row r="50" spans="1:6" hidden="1" x14ac:dyDescent="0.2"/>
    <row r="51" spans="1:6" ht="18.75" thickBot="1" x14ac:dyDescent="0.3">
      <c r="A51" s="7"/>
      <c r="C51" s="52"/>
      <c r="D51" s="52"/>
      <c r="E51" s="52"/>
      <c r="F51" s="94" t="s">
        <v>40</v>
      </c>
    </row>
    <row r="52" spans="1:6" ht="25.5" thickTop="1" thickBot="1" x14ac:dyDescent="0.25">
      <c r="A52" s="124" t="s">
        <v>20</v>
      </c>
      <c r="B52" s="125"/>
      <c r="C52" s="126" t="s">
        <v>113</v>
      </c>
      <c r="D52" s="126" t="s">
        <v>142</v>
      </c>
      <c r="E52" s="99" t="s">
        <v>136</v>
      </c>
      <c r="F52" s="127" t="s">
        <v>5</v>
      </c>
    </row>
    <row r="53" spans="1:6" ht="13.5" customHeight="1" thickTop="1" x14ac:dyDescent="0.2">
      <c r="A53" s="158">
        <v>30</v>
      </c>
      <c r="B53" s="160" t="s">
        <v>111</v>
      </c>
      <c r="C53" s="162">
        <f>'ORJ - 30'!D10</f>
        <v>60</v>
      </c>
      <c r="D53" s="162">
        <f>'ORJ - 30'!E10</f>
        <v>48</v>
      </c>
      <c r="E53" s="162">
        <f>'ORJ - 30'!F10</f>
        <v>496</v>
      </c>
      <c r="F53" s="156">
        <f>E53/C53*100</f>
        <v>826.66666666666674</v>
      </c>
    </row>
    <row r="54" spans="1:6" ht="19.5" customHeight="1" x14ac:dyDescent="0.2">
      <c r="A54" s="159"/>
      <c r="B54" s="161"/>
      <c r="C54" s="163"/>
      <c r="D54" s="163"/>
      <c r="E54" s="163"/>
      <c r="F54" s="157"/>
    </row>
    <row r="55" spans="1:6" s="53" customFormat="1" ht="12.75" customHeight="1" x14ac:dyDescent="0.2">
      <c r="A55" s="158">
        <v>59</v>
      </c>
      <c r="B55" s="160" t="s">
        <v>41</v>
      </c>
      <c r="C55" s="162">
        <v>14941</v>
      </c>
      <c r="D55" s="162">
        <f>'ORJ - 59'!E10</f>
        <v>15010</v>
      </c>
      <c r="E55" s="162">
        <f>'ORJ - 59'!F10</f>
        <v>6170</v>
      </c>
      <c r="F55" s="156">
        <f t="shared" ref="F55" si="2">E55/C55*100</f>
        <v>41.295763335787434</v>
      </c>
    </row>
    <row r="56" spans="1:6" ht="18" customHeight="1" x14ac:dyDescent="0.2">
      <c r="A56" s="159"/>
      <c r="B56" s="161"/>
      <c r="C56" s="163"/>
      <c r="D56" s="163"/>
      <c r="E56" s="163"/>
      <c r="F56" s="157"/>
    </row>
    <row r="57" spans="1:6" ht="12.75" customHeight="1" x14ac:dyDescent="0.2">
      <c r="A57" s="158">
        <v>64</v>
      </c>
      <c r="B57" s="160" t="s">
        <v>42</v>
      </c>
      <c r="C57" s="162">
        <v>530</v>
      </c>
      <c r="D57" s="162">
        <f>'ORJ - 64'!E10</f>
        <v>530</v>
      </c>
      <c r="E57" s="162">
        <f>'ORJ - 64'!F10</f>
        <v>600</v>
      </c>
      <c r="F57" s="156">
        <f t="shared" ref="F57" si="3">E57/C57*100</f>
        <v>113.20754716981132</v>
      </c>
    </row>
    <row r="58" spans="1:6" ht="17.25" customHeight="1" x14ac:dyDescent="0.2">
      <c r="A58" s="159"/>
      <c r="B58" s="161"/>
      <c r="C58" s="163"/>
      <c r="D58" s="163"/>
      <c r="E58" s="163"/>
      <c r="F58" s="157"/>
    </row>
    <row r="59" spans="1:6" s="53" customFormat="1" ht="12.75" customHeight="1" x14ac:dyDescent="0.2">
      <c r="A59" s="158">
        <v>74</v>
      </c>
      <c r="B59" s="160" t="s">
        <v>43</v>
      </c>
      <c r="C59" s="162">
        <v>14991</v>
      </c>
      <c r="D59" s="162">
        <f>'ORJ - 74'!E15</f>
        <v>13455</v>
      </c>
      <c r="E59" s="162">
        <f>'ORJ - 74'!F15</f>
        <v>17391</v>
      </c>
      <c r="F59" s="156">
        <f t="shared" ref="F59" si="4">E59/C59*100</f>
        <v>116.00960576345807</v>
      </c>
    </row>
    <row r="60" spans="1:6" ht="13.5" customHeight="1" thickBot="1" x14ac:dyDescent="0.25">
      <c r="A60" s="166"/>
      <c r="B60" s="167"/>
      <c r="C60" s="168"/>
      <c r="D60" s="163"/>
      <c r="E60" s="163"/>
      <c r="F60" s="157"/>
    </row>
    <row r="61" spans="1:6" ht="26.25" customHeight="1" thickTop="1" thickBot="1" x14ac:dyDescent="0.3">
      <c r="A61" s="164" t="s">
        <v>8</v>
      </c>
      <c r="B61" s="165"/>
      <c r="C61" s="128">
        <f>SUM(C53:C60)</f>
        <v>30522</v>
      </c>
      <c r="D61" s="128">
        <f t="shared" ref="D61:E61" si="5">SUM(D53:D60)</f>
        <v>29043</v>
      </c>
      <c r="E61" s="128">
        <f t="shared" si="5"/>
        <v>24657</v>
      </c>
      <c r="F61" s="129">
        <f>E61/C61*100</f>
        <v>80.784352270493414</v>
      </c>
    </row>
    <row r="62" spans="1:6" ht="13.5" thickTop="1" x14ac:dyDescent="0.2">
      <c r="E62" s="54"/>
    </row>
  </sheetData>
  <mergeCells count="25">
    <mergeCell ref="F59:F60"/>
    <mergeCell ref="F55:F56"/>
    <mergeCell ref="F57:F58"/>
    <mergeCell ref="D59:D60"/>
    <mergeCell ref="E59:E60"/>
    <mergeCell ref="D55:D56"/>
    <mergeCell ref="D57:D58"/>
    <mergeCell ref="E55:E56"/>
    <mergeCell ref="E57:E58"/>
    <mergeCell ref="C57:C58"/>
    <mergeCell ref="A61:B61"/>
    <mergeCell ref="A55:A56"/>
    <mergeCell ref="A57:A58"/>
    <mergeCell ref="A59:A60"/>
    <mergeCell ref="B55:B56"/>
    <mergeCell ref="B57:B58"/>
    <mergeCell ref="B59:B60"/>
    <mergeCell ref="C59:C60"/>
    <mergeCell ref="C55:C56"/>
    <mergeCell ref="F53:F54"/>
    <mergeCell ref="A53:A54"/>
    <mergeCell ref="B53:B54"/>
    <mergeCell ref="C53:C54"/>
    <mergeCell ref="D53:D54"/>
    <mergeCell ref="E53:E54"/>
  </mergeCells>
  <pageMargins left="0.70866141732283472" right="0.70866141732283472" top="0.78740157480314965" bottom="0.78740157480314965" header="0.31496062992125984" footer="0.31496062992125984"/>
  <pageSetup paperSize="9" scale="80" firstPageNumber="77" orientation="portrait" useFirstPageNumber="1" r:id="rId1"/>
  <headerFooter alignWithMargins="0">
    <oddFooter>&amp;L&amp;"Arial,Kurzíva"Zastupitelstvo Olomouckého kraje 12-12-2014
6. - Rozpočet Olomouckého kraje 2015 - návrh rozpočtu
Příloha č. 3e) Evropské programy&amp;R&amp;"Arial,Kurzíva"Strana &amp;P (celkem 127)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23"/>
  <sheetViews>
    <sheetView showGridLines="0" view="pageBreakPreview" zoomScaleNormal="100" zoomScaleSheetLayoutView="100" workbookViewId="0">
      <selection activeCell="B6" sqref="B6"/>
    </sheetView>
  </sheetViews>
  <sheetFormatPr defaultRowHeight="12.75" x14ac:dyDescent="0.2"/>
  <cols>
    <col min="1" max="1" width="8.5" style="2" customWidth="1"/>
    <col min="2" max="2" width="9" style="2" customWidth="1"/>
    <col min="3" max="3" width="51.75" style="2" customWidth="1"/>
    <col min="4" max="6" width="14.25" style="2" customWidth="1"/>
    <col min="7" max="7" width="8.125" style="2" customWidth="1"/>
    <col min="8" max="16384" width="9" style="2"/>
  </cols>
  <sheetData>
    <row r="1" spans="1:9" ht="23.25" customHeight="1" x14ac:dyDescent="0.3">
      <c r="A1" s="171" t="s">
        <v>104</v>
      </c>
      <c r="B1" s="171"/>
      <c r="C1" s="171"/>
      <c r="D1" s="171"/>
      <c r="E1" s="171"/>
      <c r="F1" s="1"/>
      <c r="G1" s="1" t="s">
        <v>103</v>
      </c>
    </row>
    <row r="3" spans="1:9" s="148" customFormat="1" ht="15" x14ac:dyDescent="0.2">
      <c r="A3" s="149" t="s">
        <v>0</v>
      </c>
      <c r="B3" s="150" t="s">
        <v>1</v>
      </c>
      <c r="D3" s="151"/>
      <c r="E3" s="151"/>
      <c r="F3" s="151"/>
      <c r="G3" s="151"/>
    </row>
    <row r="4" spans="1:9" s="148" customFormat="1" ht="15" x14ac:dyDescent="0.2">
      <c r="A4" s="150"/>
      <c r="B4" s="150" t="s">
        <v>2</v>
      </c>
      <c r="D4" s="151"/>
      <c r="E4" s="151"/>
      <c r="F4" s="151"/>
      <c r="G4" s="151"/>
    </row>
    <row r="5" spans="1:9" ht="15" thickBot="1" x14ac:dyDescent="0.25">
      <c r="A5" s="3"/>
      <c r="B5" s="3"/>
      <c r="C5" s="3"/>
      <c r="D5" s="3"/>
      <c r="E5" s="3"/>
      <c r="F5" s="3"/>
      <c r="G5" s="152" t="s">
        <v>3</v>
      </c>
    </row>
    <row r="6" spans="1:9" ht="35.1" customHeight="1" thickTop="1" thickBot="1" x14ac:dyDescent="0.25">
      <c r="A6" s="95" t="s">
        <v>4</v>
      </c>
      <c r="B6" s="96" t="s">
        <v>77</v>
      </c>
      <c r="C6" s="99" t="s">
        <v>102</v>
      </c>
      <c r="D6" s="99" t="s">
        <v>113</v>
      </c>
      <c r="E6" s="99" t="s">
        <v>142</v>
      </c>
      <c r="F6" s="99" t="s">
        <v>114</v>
      </c>
      <c r="G6" s="100" t="s">
        <v>5</v>
      </c>
    </row>
    <row r="7" spans="1:9" ht="14.25" thickTop="1" thickBot="1" x14ac:dyDescent="0.25">
      <c r="A7" s="97">
        <v>1</v>
      </c>
      <c r="B7" s="98">
        <v>2</v>
      </c>
      <c r="C7" s="101">
        <v>5</v>
      </c>
      <c r="D7" s="101">
        <v>6</v>
      </c>
      <c r="E7" s="102">
        <v>7</v>
      </c>
      <c r="F7" s="101">
        <v>9</v>
      </c>
      <c r="G7" s="103" t="s">
        <v>101</v>
      </c>
    </row>
    <row r="8" spans="1:9" ht="15.75" thickTop="1" x14ac:dyDescent="0.2">
      <c r="A8" s="140" t="s">
        <v>106</v>
      </c>
      <c r="B8" s="141" t="s">
        <v>105</v>
      </c>
      <c r="C8" s="78" t="s">
        <v>62</v>
      </c>
      <c r="D8" s="73">
        <v>60</v>
      </c>
      <c r="E8" s="79">
        <v>48</v>
      </c>
      <c r="F8" s="73">
        <v>80</v>
      </c>
      <c r="G8" s="144">
        <f>F8/D8*100</f>
        <v>133.33333333333331</v>
      </c>
    </row>
    <row r="9" spans="1:9" ht="15.75" thickBot="1" x14ac:dyDescent="0.25">
      <c r="A9" s="139" t="s">
        <v>112</v>
      </c>
      <c r="B9" s="143" t="s">
        <v>105</v>
      </c>
      <c r="C9" s="142" t="s">
        <v>62</v>
      </c>
      <c r="D9" s="73">
        <v>0</v>
      </c>
      <c r="E9" s="83">
        <v>0</v>
      </c>
      <c r="F9" s="73">
        <v>416</v>
      </c>
      <c r="G9" s="145">
        <v>0</v>
      </c>
      <c r="I9" s="62"/>
    </row>
    <row r="10" spans="1:9" ht="16.5" thickTop="1" thickBot="1" x14ac:dyDescent="0.25">
      <c r="A10" s="104" t="s">
        <v>8</v>
      </c>
      <c r="B10" s="105"/>
      <c r="C10" s="106"/>
      <c r="D10" s="107">
        <f>SUM(D8:D9)</f>
        <v>60</v>
      </c>
      <c r="E10" s="107">
        <f t="shared" ref="E10:F10" si="0">SUM(E8:E9)</f>
        <v>48</v>
      </c>
      <c r="F10" s="107">
        <f t="shared" si="0"/>
        <v>496</v>
      </c>
      <c r="G10" s="108">
        <f>F10/D10*100</f>
        <v>826.66666666666674</v>
      </c>
    </row>
    <row r="11" spans="1:9" ht="36.75" customHeight="1" thickTop="1" x14ac:dyDescent="0.2">
      <c r="A11" s="84"/>
      <c r="B11" s="84"/>
      <c r="C11" s="4"/>
      <c r="D11" s="4"/>
      <c r="E11" s="85"/>
      <c r="F11" s="4"/>
      <c r="G11" s="84"/>
    </row>
    <row r="12" spans="1:9" ht="15.75" thickBot="1" x14ac:dyDescent="0.25">
      <c r="A12" s="130" t="s">
        <v>69</v>
      </c>
      <c r="B12" s="130"/>
      <c r="C12" s="131"/>
      <c r="D12" s="131"/>
      <c r="E12" s="132"/>
      <c r="F12" s="132">
        <v>80</v>
      </c>
      <c r="G12" s="133" t="s">
        <v>9</v>
      </c>
    </row>
    <row r="13" spans="1:9" ht="19.5" customHeight="1" thickTop="1" x14ac:dyDescent="0.2">
      <c r="A13" s="66" t="s">
        <v>6</v>
      </c>
      <c r="B13" s="66"/>
      <c r="C13" s="67"/>
      <c r="D13" s="67"/>
      <c r="E13" s="58"/>
      <c r="F13" s="58">
        <v>30</v>
      </c>
      <c r="G13" s="68" t="s">
        <v>9</v>
      </c>
    </row>
    <row r="14" spans="1:9" ht="31.5" customHeight="1" x14ac:dyDescent="0.2">
      <c r="A14" s="169" t="s">
        <v>107</v>
      </c>
      <c r="B14" s="170"/>
      <c r="C14" s="170"/>
      <c r="D14" s="170"/>
      <c r="E14" s="170"/>
      <c r="F14" s="170"/>
      <c r="G14" s="170"/>
    </row>
    <row r="15" spans="1:9" ht="1.5" customHeight="1" x14ac:dyDescent="0.2">
      <c r="A15" s="92"/>
      <c r="B15" s="91"/>
      <c r="C15" s="91"/>
      <c r="D15" s="91"/>
      <c r="E15" s="91"/>
      <c r="F15" s="91"/>
      <c r="G15" s="91"/>
    </row>
    <row r="16" spans="1:9" ht="14.25" customHeight="1" x14ac:dyDescent="0.2">
      <c r="A16" s="93" t="s">
        <v>7</v>
      </c>
      <c r="B16" s="66"/>
      <c r="C16" s="67"/>
      <c r="D16" s="67"/>
      <c r="E16" s="58"/>
      <c r="F16" s="58">
        <v>50</v>
      </c>
      <c r="G16" s="68" t="s">
        <v>9</v>
      </c>
    </row>
    <row r="17" spans="1:7" ht="27" customHeight="1" x14ac:dyDescent="0.2">
      <c r="A17" s="169" t="s">
        <v>108</v>
      </c>
      <c r="B17" s="170"/>
      <c r="C17" s="170"/>
      <c r="D17" s="170"/>
      <c r="E17" s="170"/>
      <c r="F17" s="170"/>
      <c r="G17" s="170"/>
    </row>
    <row r="19" spans="1:7" ht="15.75" thickBot="1" x14ac:dyDescent="0.25">
      <c r="A19" s="130" t="s">
        <v>115</v>
      </c>
      <c r="B19" s="130"/>
      <c r="C19" s="131"/>
      <c r="D19" s="131"/>
      <c r="E19" s="132"/>
      <c r="F19" s="132">
        <v>416</v>
      </c>
      <c r="G19" s="133" t="s">
        <v>9</v>
      </c>
    </row>
    <row r="20" spans="1:7" ht="19.5" customHeight="1" thickTop="1" x14ac:dyDescent="0.2">
      <c r="A20" s="66" t="s">
        <v>7</v>
      </c>
      <c r="B20" s="66"/>
      <c r="C20" s="67"/>
      <c r="D20" s="67"/>
      <c r="E20" s="58"/>
      <c r="F20" s="58">
        <v>416</v>
      </c>
      <c r="G20" s="68" t="s">
        <v>58</v>
      </c>
    </row>
    <row r="21" spans="1:7" ht="27" customHeight="1" x14ac:dyDescent="0.2">
      <c r="A21" s="169" t="s">
        <v>116</v>
      </c>
      <c r="B21" s="170"/>
      <c r="C21" s="170"/>
      <c r="D21" s="170"/>
      <c r="E21" s="170"/>
      <c r="F21" s="170"/>
      <c r="G21" s="170"/>
    </row>
    <row r="22" spans="1:7" x14ac:dyDescent="0.2">
      <c r="E22" s="62"/>
    </row>
    <row r="23" spans="1:7" x14ac:dyDescent="0.2">
      <c r="D23" s="62"/>
    </row>
  </sheetData>
  <mergeCells count="4">
    <mergeCell ref="A14:G14"/>
    <mergeCell ref="A17:G17"/>
    <mergeCell ref="A21:G21"/>
    <mergeCell ref="A1:E1"/>
  </mergeCells>
  <pageMargins left="0.70866141732283472" right="0.70866141732283472" top="0.78740157480314965" bottom="0.78740157480314965" header="0.31496062992125984" footer="0.31496062992125984"/>
  <pageSetup paperSize="9" scale="66" firstPageNumber="78" fitToHeight="9999" orientation="portrait" useFirstPageNumber="1" r:id="rId1"/>
  <headerFooter alignWithMargins="0">
    <oddFooter>&amp;L&amp;"Arial,Kurzíva"Zastupitelstvo Olomouckého kraje 12-12-2014
6. - Rozpočet Olomouckého kraje 2015 - návrh rozpočtu
Příloha č. 3e) Evropské programy&amp;R&amp;"Arial,Kurzíva"Strana &amp;P (celkem 127)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7"/>
  <sheetViews>
    <sheetView showGridLines="0" view="pageBreakPreview" zoomScaleNormal="100" zoomScaleSheetLayoutView="100" workbookViewId="0">
      <selection activeCell="J24" sqref="J24"/>
    </sheetView>
  </sheetViews>
  <sheetFormatPr defaultRowHeight="12.75" x14ac:dyDescent="0.2"/>
  <cols>
    <col min="1" max="1" width="8.5" style="2" customWidth="1"/>
    <col min="2" max="2" width="9" style="2" customWidth="1"/>
    <col min="3" max="3" width="51.75" style="2" customWidth="1"/>
    <col min="4" max="6" width="14.25" style="2" customWidth="1"/>
    <col min="7" max="7" width="8.125" style="2" customWidth="1"/>
    <col min="8" max="252" width="9" style="2"/>
    <col min="253" max="253" width="0.75" style="2" customWidth="1"/>
    <col min="254" max="254" width="5" style="2" customWidth="1"/>
    <col min="255" max="255" width="4.625" style="2" customWidth="1"/>
    <col min="256" max="256" width="8.5" style="2" customWidth="1"/>
    <col min="257" max="257" width="11.375" style="2" customWidth="1"/>
    <col min="258" max="258" width="31.875" style="2" customWidth="1"/>
    <col min="259" max="261" width="9.375" style="2" customWidth="1"/>
    <col min="262" max="262" width="9.25" style="2" customWidth="1"/>
    <col min="263" max="263" width="7" style="2" customWidth="1"/>
    <col min="264" max="508" width="9" style="2"/>
    <col min="509" max="509" width="0.75" style="2" customWidth="1"/>
    <col min="510" max="510" width="5" style="2" customWidth="1"/>
    <col min="511" max="511" width="4.625" style="2" customWidth="1"/>
    <col min="512" max="512" width="8.5" style="2" customWidth="1"/>
    <col min="513" max="513" width="11.375" style="2" customWidth="1"/>
    <col min="514" max="514" width="31.875" style="2" customWidth="1"/>
    <col min="515" max="517" width="9.375" style="2" customWidth="1"/>
    <col min="518" max="518" width="9.25" style="2" customWidth="1"/>
    <col min="519" max="519" width="7" style="2" customWidth="1"/>
    <col min="520" max="764" width="9" style="2"/>
    <col min="765" max="765" width="0.75" style="2" customWidth="1"/>
    <col min="766" max="766" width="5" style="2" customWidth="1"/>
    <col min="767" max="767" width="4.625" style="2" customWidth="1"/>
    <col min="768" max="768" width="8.5" style="2" customWidth="1"/>
    <col min="769" max="769" width="11.375" style="2" customWidth="1"/>
    <col min="770" max="770" width="31.875" style="2" customWidth="1"/>
    <col min="771" max="773" width="9.375" style="2" customWidth="1"/>
    <col min="774" max="774" width="9.25" style="2" customWidth="1"/>
    <col min="775" max="775" width="7" style="2" customWidth="1"/>
    <col min="776" max="1020" width="9" style="2"/>
    <col min="1021" max="1021" width="0.75" style="2" customWidth="1"/>
    <col min="1022" max="1022" width="5" style="2" customWidth="1"/>
    <col min="1023" max="1023" width="4.625" style="2" customWidth="1"/>
    <col min="1024" max="1024" width="8.5" style="2" customWidth="1"/>
    <col min="1025" max="1025" width="11.375" style="2" customWidth="1"/>
    <col min="1026" max="1026" width="31.875" style="2" customWidth="1"/>
    <col min="1027" max="1029" width="9.375" style="2" customWidth="1"/>
    <col min="1030" max="1030" width="9.25" style="2" customWidth="1"/>
    <col min="1031" max="1031" width="7" style="2" customWidth="1"/>
    <col min="1032" max="1276" width="9" style="2"/>
    <col min="1277" max="1277" width="0.75" style="2" customWidth="1"/>
    <col min="1278" max="1278" width="5" style="2" customWidth="1"/>
    <col min="1279" max="1279" width="4.625" style="2" customWidth="1"/>
    <col min="1280" max="1280" width="8.5" style="2" customWidth="1"/>
    <col min="1281" max="1281" width="11.375" style="2" customWidth="1"/>
    <col min="1282" max="1282" width="31.875" style="2" customWidth="1"/>
    <col min="1283" max="1285" width="9.375" style="2" customWidth="1"/>
    <col min="1286" max="1286" width="9.25" style="2" customWidth="1"/>
    <col min="1287" max="1287" width="7" style="2" customWidth="1"/>
    <col min="1288" max="1532" width="9" style="2"/>
    <col min="1533" max="1533" width="0.75" style="2" customWidth="1"/>
    <col min="1534" max="1534" width="5" style="2" customWidth="1"/>
    <col min="1535" max="1535" width="4.625" style="2" customWidth="1"/>
    <col min="1536" max="1536" width="8.5" style="2" customWidth="1"/>
    <col min="1537" max="1537" width="11.375" style="2" customWidth="1"/>
    <col min="1538" max="1538" width="31.875" style="2" customWidth="1"/>
    <col min="1539" max="1541" width="9.375" style="2" customWidth="1"/>
    <col min="1542" max="1542" width="9.25" style="2" customWidth="1"/>
    <col min="1543" max="1543" width="7" style="2" customWidth="1"/>
    <col min="1544" max="1788" width="9" style="2"/>
    <col min="1789" max="1789" width="0.75" style="2" customWidth="1"/>
    <col min="1790" max="1790" width="5" style="2" customWidth="1"/>
    <col min="1791" max="1791" width="4.625" style="2" customWidth="1"/>
    <col min="1792" max="1792" width="8.5" style="2" customWidth="1"/>
    <col min="1793" max="1793" width="11.375" style="2" customWidth="1"/>
    <col min="1794" max="1794" width="31.875" style="2" customWidth="1"/>
    <col min="1795" max="1797" width="9.375" style="2" customWidth="1"/>
    <col min="1798" max="1798" width="9.25" style="2" customWidth="1"/>
    <col min="1799" max="1799" width="7" style="2" customWidth="1"/>
    <col min="1800" max="2044" width="9" style="2"/>
    <col min="2045" max="2045" width="0.75" style="2" customWidth="1"/>
    <col min="2046" max="2046" width="5" style="2" customWidth="1"/>
    <col min="2047" max="2047" width="4.625" style="2" customWidth="1"/>
    <col min="2048" max="2048" width="8.5" style="2" customWidth="1"/>
    <col min="2049" max="2049" width="11.375" style="2" customWidth="1"/>
    <col min="2050" max="2050" width="31.875" style="2" customWidth="1"/>
    <col min="2051" max="2053" width="9.375" style="2" customWidth="1"/>
    <col min="2054" max="2054" width="9.25" style="2" customWidth="1"/>
    <col min="2055" max="2055" width="7" style="2" customWidth="1"/>
    <col min="2056" max="2300" width="9" style="2"/>
    <col min="2301" max="2301" width="0.75" style="2" customWidth="1"/>
    <col min="2302" max="2302" width="5" style="2" customWidth="1"/>
    <col min="2303" max="2303" width="4.625" style="2" customWidth="1"/>
    <col min="2304" max="2304" width="8.5" style="2" customWidth="1"/>
    <col min="2305" max="2305" width="11.375" style="2" customWidth="1"/>
    <col min="2306" max="2306" width="31.875" style="2" customWidth="1"/>
    <col min="2307" max="2309" width="9.375" style="2" customWidth="1"/>
    <col min="2310" max="2310" width="9.25" style="2" customWidth="1"/>
    <col min="2311" max="2311" width="7" style="2" customWidth="1"/>
    <col min="2312" max="2556" width="9" style="2"/>
    <col min="2557" max="2557" width="0.75" style="2" customWidth="1"/>
    <col min="2558" max="2558" width="5" style="2" customWidth="1"/>
    <col min="2559" max="2559" width="4.625" style="2" customWidth="1"/>
    <col min="2560" max="2560" width="8.5" style="2" customWidth="1"/>
    <col min="2561" max="2561" width="11.375" style="2" customWidth="1"/>
    <col min="2562" max="2562" width="31.875" style="2" customWidth="1"/>
    <col min="2563" max="2565" width="9.375" style="2" customWidth="1"/>
    <col min="2566" max="2566" width="9.25" style="2" customWidth="1"/>
    <col min="2567" max="2567" width="7" style="2" customWidth="1"/>
    <col min="2568" max="2812" width="9" style="2"/>
    <col min="2813" max="2813" width="0.75" style="2" customWidth="1"/>
    <col min="2814" max="2814" width="5" style="2" customWidth="1"/>
    <col min="2815" max="2815" width="4.625" style="2" customWidth="1"/>
    <col min="2816" max="2816" width="8.5" style="2" customWidth="1"/>
    <col min="2817" max="2817" width="11.375" style="2" customWidth="1"/>
    <col min="2818" max="2818" width="31.875" style="2" customWidth="1"/>
    <col min="2819" max="2821" width="9.375" style="2" customWidth="1"/>
    <col min="2822" max="2822" width="9.25" style="2" customWidth="1"/>
    <col min="2823" max="2823" width="7" style="2" customWidth="1"/>
    <col min="2824" max="3068" width="9" style="2"/>
    <col min="3069" max="3069" width="0.75" style="2" customWidth="1"/>
    <col min="3070" max="3070" width="5" style="2" customWidth="1"/>
    <col min="3071" max="3071" width="4.625" style="2" customWidth="1"/>
    <col min="3072" max="3072" width="8.5" style="2" customWidth="1"/>
    <col min="3073" max="3073" width="11.375" style="2" customWidth="1"/>
    <col min="3074" max="3074" width="31.875" style="2" customWidth="1"/>
    <col min="3075" max="3077" width="9.375" style="2" customWidth="1"/>
    <col min="3078" max="3078" width="9.25" style="2" customWidth="1"/>
    <col min="3079" max="3079" width="7" style="2" customWidth="1"/>
    <col min="3080" max="3324" width="9" style="2"/>
    <col min="3325" max="3325" width="0.75" style="2" customWidth="1"/>
    <col min="3326" max="3326" width="5" style="2" customWidth="1"/>
    <col min="3327" max="3327" width="4.625" style="2" customWidth="1"/>
    <col min="3328" max="3328" width="8.5" style="2" customWidth="1"/>
    <col min="3329" max="3329" width="11.375" style="2" customWidth="1"/>
    <col min="3330" max="3330" width="31.875" style="2" customWidth="1"/>
    <col min="3331" max="3333" width="9.375" style="2" customWidth="1"/>
    <col min="3334" max="3334" width="9.25" style="2" customWidth="1"/>
    <col min="3335" max="3335" width="7" style="2" customWidth="1"/>
    <col min="3336" max="3580" width="9" style="2"/>
    <col min="3581" max="3581" width="0.75" style="2" customWidth="1"/>
    <col min="3582" max="3582" width="5" style="2" customWidth="1"/>
    <col min="3583" max="3583" width="4.625" style="2" customWidth="1"/>
    <col min="3584" max="3584" width="8.5" style="2" customWidth="1"/>
    <col min="3585" max="3585" width="11.375" style="2" customWidth="1"/>
    <col min="3586" max="3586" width="31.875" style="2" customWidth="1"/>
    <col min="3587" max="3589" width="9.375" style="2" customWidth="1"/>
    <col min="3590" max="3590" width="9.25" style="2" customWidth="1"/>
    <col min="3591" max="3591" width="7" style="2" customWidth="1"/>
    <col min="3592" max="3836" width="9" style="2"/>
    <col min="3837" max="3837" width="0.75" style="2" customWidth="1"/>
    <col min="3838" max="3838" width="5" style="2" customWidth="1"/>
    <col min="3839" max="3839" width="4.625" style="2" customWidth="1"/>
    <col min="3840" max="3840" width="8.5" style="2" customWidth="1"/>
    <col min="3841" max="3841" width="11.375" style="2" customWidth="1"/>
    <col min="3842" max="3842" width="31.875" style="2" customWidth="1"/>
    <col min="3843" max="3845" width="9.375" style="2" customWidth="1"/>
    <col min="3846" max="3846" width="9.25" style="2" customWidth="1"/>
    <col min="3847" max="3847" width="7" style="2" customWidth="1"/>
    <col min="3848" max="4092" width="9" style="2"/>
    <col min="4093" max="4093" width="0.75" style="2" customWidth="1"/>
    <col min="4094" max="4094" width="5" style="2" customWidth="1"/>
    <col min="4095" max="4095" width="4.625" style="2" customWidth="1"/>
    <col min="4096" max="4096" width="8.5" style="2" customWidth="1"/>
    <col min="4097" max="4097" width="11.375" style="2" customWidth="1"/>
    <col min="4098" max="4098" width="31.875" style="2" customWidth="1"/>
    <col min="4099" max="4101" width="9.375" style="2" customWidth="1"/>
    <col min="4102" max="4102" width="9.25" style="2" customWidth="1"/>
    <col min="4103" max="4103" width="7" style="2" customWidth="1"/>
    <col min="4104" max="4348" width="9" style="2"/>
    <col min="4349" max="4349" width="0.75" style="2" customWidth="1"/>
    <col min="4350" max="4350" width="5" style="2" customWidth="1"/>
    <col min="4351" max="4351" width="4.625" style="2" customWidth="1"/>
    <col min="4352" max="4352" width="8.5" style="2" customWidth="1"/>
    <col min="4353" max="4353" width="11.375" style="2" customWidth="1"/>
    <col min="4354" max="4354" width="31.875" style="2" customWidth="1"/>
    <col min="4355" max="4357" width="9.375" style="2" customWidth="1"/>
    <col min="4358" max="4358" width="9.25" style="2" customWidth="1"/>
    <col min="4359" max="4359" width="7" style="2" customWidth="1"/>
    <col min="4360" max="4604" width="9" style="2"/>
    <col min="4605" max="4605" width="0.75" style="2" customWidth="1"/>
    <col min="4606" max="4606" width="5" style="2" customWidth="1"/>
    <col min="4607" max="4607" width="4.625" style="2" customWidth="1"/>
    <col min="4608" max="4608" width="8.5" style="2" customWidth="1"/>
    <col min="4609" max="4609" width="11.375" style="2" customWidth="1"/>
    <col min="4610" max="4610" width="31.875" style="2" customWidth="1"/>
    <col min="4611" max="4613" width="9.375" style="2" customWidth="1"/>
    <col min="4614" max="4614" width="9.25" style="2" customWidth="1"/>
    <col min="4615" max="4615" width="7" style="2" customWidth="1"/>
    <col min="4616" max="4860" width="9" style="2"/>
    <col min="4861" max="4861" width="0.75" style="2" customWidth="1"/>
    <col min="4862" max="4862" width="5" style="2" customWidth="1"/>
    <col min="4863" max="4863" width="4.625" style="2" customWidth="1"/>
    <col min="4864" max="4864" width="8.5" style="2" customWidth="1"/>
    <col min="4865" max="4865" width="11.375" style="2" customWidth="1"/>
    <col min="4866" max="4866" width="31.875" style="2" customWidth="1"/>
    <col min="4867" max="4869" width="9.375" style="2" customWidth="1"/>
    <col min="4870" max="4870" width="9.25" style="2" customWidth="1"/>
    <col min="4871" max="4871" width="7" style="2" customWidth="1"/>
    <col min="4872" max="5116" width="9" style="2"/>
    <col min="5117" max="5117" width="0.75" style="2" customWidth="1"/>
    <col min="5118" max="5118" width="5" style="2" customWidth="1"/>
    <col min="5119" max="5119" width="4.625" style="2" customWidth="1"/>
    <col min="5120" max="5120" width="8.5" style="2" customWidth="1"/>
    <col min="5121" max="5121" width="11.375" style="2" customWidth="1"/>
    <col min="5122" max="5122" width="31.875" style="2" customWidth="1"/>
    <col min="5123" max="5125" width="9.375" style="2" customWidth="1"/>
    <col min="5126" max="5126" width="9.25" style="2" customWidth="1"/>
    <col min="5127" max="5127" width="7" style="2" customWidth="1"/>
    <col min="5128" max="5372" width="9" style="2"/>
    <col min="5373" max="5373" width="0.75" style="2" customWidth="1"/>
    <col min="5374" max="5374" width="5" style="2" customWidth="1"/>
    <col min="5375" max="5375" width="4.625" style="2" customWidth="1"/>
    <col min="5376" max="5376" width="8.5" style="2" customWidth="1"/>
    <col min="5377" max="5377" width="11.375" style="2" customWidth="1"/>
    <col min="5378" max="5378" width="31.875" style="2" customWidth="1"/>
    <col min="5379" max="5381" width="9.375" style="2" customWidth="1"/>
    <col min="5382" max="5382" width="9.25" style="2" customWidth="1"/>
    <col min="5383" max="5383" width="7" style="2" customWidth="1"/>
    <col min="5384" max="5628" width="9" style="2"/>
    <col min="5629" max="5629" width="0.75" style="2" customWidth="1"/>
    <col min="5630" max="5630" width="5" style="2" customWidth="1"/>
    <col min="5631" max="5631" width="4.625" style="2" customWidth="1"/>
    <col min="5632" max="5632" width="8.5" style="2" customWidth="1"/>
    <col min="5633" max="5633" width="11.375" style="2" customWidth="1"/>
    <col min="5634" max="5634" width="31.875" style="2" customWidth="1"/>
    <col min="5635" max="5637" width="9.375" style="2" customWidth="1"/>
    <col min="5638" max="5638" width="9.25" style="2" customWidth="1"/>
    <col min="5639" max="5639" width="7" style="2" customWidth="1"/>
    <col min="5640" max="5884" width="9" style="2"/>
    <col min="5885" max="5885" width="0.75" style="2" customWidth="1"/>
    <col min="5886" max="5886" width="5" style="2" customWidth="1"/>
    <col min="5887" max="5887" width="4.625" style="2" customWidth="1"/>
    <col min="5888" max="5888" width="8.5" style="2" customWidth="1"/>
    <col min="5889" max="5889" width="11.375" style="2" customWidth="1"/>
    <col min="5890" max="5890" width="31.875" style="2" customWidth="1"/>
    <col min="5891" max="5893" width="9.375" style="2" customWidth="1"/>
    <col min="5894" max="5894" width="9.25" style="2" customWidth="1"/>
    <col min="5895" max="5895" width="7" style="2" customWidth="1"/>
    <col min="5896" max="6140" width="9" style="2"/>
    <col min="6141" max="6141" width="0.75" style="2" customWidth="1"/>
    <col min="6142" max="6142" width="5" style="2" customWidth="1"/>
    <col min="6143" max="6143" width="4.625" style="2" customWidth="1"/>
    <col min="6144" max="6144" width="8.5" style="2" customWidth="1"/>
    <col min="6145" max="6145" width="11.375" style="2" customWidth="1"/>
    <col min="6146" max="6146" width="31.875" style="2" customWidth="1"/>
    <col min="6147" max="6149" width="9.375" style="2" customWidth="1"/>
    <col min="6150" max="6150" width="9.25" style="2" customWidth="1"/>
    <col min="6151" max="6151" width="7" style="2" customWidth="1"/>
    <col min="6152" max="6396" width="9" style="2"/>
    <col min="6397" max="6397" width="0.75" style="2" customWidth="1"/>
    <col min="6398" max="6398" width="5" style="2" customWidth="1"/>
    <col min="6399" max="6399" width="4.625" style="2" customWidth="1"/>
    <col min="6400" max="6400" width="8.5" style="2" customWidth="1"/>
    <col min="6401" max="6401" width="11.375" style="2" customWidth="1"/>
    <col min="6402" max="6402" width="31.875" style="2" customWidth="1"/>
    <col min="6403" max="6405" width="9.375" style="2" customWidth="1"/>
    <col min="6406" max="6406" width="9.25" style="2" customWidth="1"/>
    <col min="6407" max="6407" width="7" style="2" customWidth="1"/>
    <col min="6408" max="6652" width="9" style="2"/>
    <col min="6653" max="6653" width="0.75" style="2" customWidth="1"/>
    <col min="6654" max="6654" width="5" style="2" customWidth="1"/>
    <col min="6655" max="6655" width="4.625" style="2" customWidth="1"/>
    <col min="6656" max="6656" width="8.5" style="2" customWidth="1"/>
    <col min="6657" max="6657" width="11.375" style="2" customWidth="1"/>
    <col min="6658" max="6658" width="31.875" style="2" customWidth="1"/>
    <col min="6659" max="6661" width="9.375" style="2" customWidth="1"/>
    <col min="6662" max="6662" width="9.25" style="2" customWidth="1"/>
    <col min="6663" max="6663" width="7" style="2" customWidth="1"/>
    <col min="6664" max="6908" width="9" style="2"/>
    <col min="6909" max="6909" width="0.75" style="2" customWidth="1"/>
    <col min="6910" max="6910" width="5" style="2" customWidth="1"/>
    <col min="6911" max="6911" width="4.625" style="2" customWidth="1"/>
    <col min="6912" max="6912" width="8.5" style="2" customWidth="1"/>
    <col min="6913" max="6913" width="11.375" style="2" customWidth="1"/>
    <col min="6914" max="6914" width="31.875" style="2" customWidth="1"/>
    <col min="6915" max="6917" width="9.375" style="2" customWidth="1"/>
    <col min="6918" max="6918" width="9.25" style="2" customWidth="1"/>
    <col min="6919" max="6919" width="7" style="2" customWidth="1"/>
    <col min="6920" max="7164" width="9" style="2"/>
    <col min="7165" max="7165" width="0.75" style="2" customWidth="1"/>
    <col min="7166" max="7166" width="5" style="2" customWidth="1"/>
    <col min="7167" max="7167" width="4.625" style="2" customWidth="1"/>
    <col min="7168" max="7168" width="8.5" style="2" customWidth="1"/>
    <col min="7169" max="7169" width="11.375" style="2" customWidth="1"/>
    <col min="7170" max="7170" width="31.875" style="2" customWidth="1"/>
    <col min="7171" max="7173" width="9.375" style="2" customWidth="1"/>
    <col min="7174" max="7174" width="9.25" style="2" customWidth="1"/>
    <col min="7175" max="7175" width="7" style="2" customWidth="1"/>
    <col min="7176" max="7420" width="9" style="2"/>
    <col min="7421" max="7421" width="0.75" style="2" customWidth="1"/>
    <col min="7422" max="7422" width="5" style="2" customWidth="1"/>
    <col min="7423" max="7423" width="4.625" style="2" customWidth="1"/>
    <col min="7424" max="7424" width="8.5" style="2" customWidth="1"/>
    <col min="7425" max="7425" width="11.375" style="2" customWidth="1"/>
    <col min="7426" max="7426" width="31.875" style="2" customWidth="1"/>
    <col min="7427" max="7429" width="9.375" style="2" customWidth="1"/>
    <col min="7430" max="7430" width="9.25" style="2" customWidth="1"/>
    <col min="7431" max="7431" width="7" style="2" customWidth="1"/>
    <col min="7432" max="7676" width="9" style="2"/>
    <col min="7677" max="7677" width="0.75" style="2" customWidth="1"/>
    <col min="7678" max="7678" width="5" style="2" customWidth="1"/>
    <col min="7679" max="7679" width="4.625" style="2" customWidth="1"/>
    <col min="7680" max="7680" width="8.5" style="2" customWidth="1"/>
    <col min="7681" max="7681" width="11.375" style="2" customWidth="1"/>
    <col min="7682" max="7682" width="31.875" style="2" customWidth="1"/>
    <col min="7683" max="7685" width="9.375" style="2" customWidth="1"/>
    <col min="7686" max="7686" width="9.25" style="2" customWidth="1"/>
    <col min="7687" max="7687" width="7" style="2" customWidth="1"/>
    <col min="7688" max="7932" width="9" style="2"/>
    <col min="7933" max="7933" width="0.75" style="2" customWidth="1"/>
    <col min="7934" max="7934" width="5" style="2" customWidth="1"/>
    <col min="7935" max="7935" width="4.625" style="2" customWidth="1"/>
    <col min="7936" max="7936" width="8.5" style="2" customWidth="1"/>
    <col min="7937" max="7937" width="11.375" style="2" customWidth="1"/>
    <col min="7938" max="7938" width="31.875" style="2" customWidth="1"/>
    <col min="7939" max="7941" width="9.375" style="2" customWidth="1"/>
    <col min="7942" max="7942" width="9.25" style="2" customWidth="1"/>
    <col min="7943" max="7943" width="7" style="2" customWidth="1"/>
    <col min="7944" max="8188" width="9" style="2"/>
    <col min="8189" max="8189" width="0.75" style="2" customWidth="1"/>
    <col min="8190" max="8190" width="5" style="2" customWidth="1"/>
    <col min="8191" max="8191" width="4.625" style="2" customWidth="1"/>
    <col min="8192" max="8192" width="8.5" style="2" customWidth="1"/>
    <col min="8193" max="8193" width="11.375" style="2" customWidth="1"/>
    <col min="8194" max="8194" width="31.875" style="2" customWidth="1"/>
    <col min="8195" max="8197" width="9.375" style="2" customWidth="1"/>
    <col min="8198" max="8198" width="9.25" style="2" customWidth="1"/>
    <col min="8199" max="8199" width="7" style="2" customWidth="1"/>
    <col min="8200" max="8444" width="9" style="2"/>
    <col min="8445" max="8445" width="0.75" style="2" customWidth="1"/>
    <col min="8446" max="8446" width="5" style="2" customWidth="1"/>
    <col min="8447" max="8447" width="4.625" style="2" customWidth="1"/>
    <col min="8448" max="8448" width="8.5" style="2" customWidth="1"/>
    <col min="8449" max="8449" width="11.375" style="2" customWidth="1"/>
    <col min="8450" max="8450" width="31.875" style="2" customWidth="1"/>
    <col min="8451" max="8453" width="9.375" style="2" customWidth="1"/>
    <col min="8454" max="8454" width="9.25" style="2" customWidth="1"/>
    <col min="8455" max="8455" width="7" style="2" customWidth="1"/>
    <col min="8456" max="8700" width="9" style="2"/>
    <col min="8701" max="8701" width="0.75" style="2" customWidth="1"/>
    <col min="8702" max="8702" width="5" style="2" customWidth="1"/>
    <col min="8703" max="8703" width="4.625" style="2" customWidth="1"/>
    <col min="8704" max="8704" width="8.5" style="2" customWidth="1"/>
    <col min="8705" max="8705" width="11.375" style="2" customWidth="1"/>
    <col min="8706" max="8706" width="31.875" style="2" customWidth="1"/>
    <col min="8707" max="8709" width="9.375" style="2" customWidth="1"/>
    <col min="8710" max="8710" width="9.25" style="2" customWidth="1"/>
    <col min="8711" max="8711" width="7" style="2" customWidth="1"/>
    <col min="8712" max="8956" width="9" style="2"/>
    <col min="8957" max="8957" width="0.75" style="2" customWidth="1"/>
    <col min="8958" max="8958" width="5" style="2" customWidth="1"/>
    <col min="8959" max="8959" width="4.625" style="2" customWidth="1"/>
    <col min="8960" max="8960" width="8.5" style="2" customWidth="1"/>
    <col min="8961" max="8961" width="11.375" style="2" customWidth="1"/>
    <col min="8962" max="8962" width="31.875" style="2" customWidth="1"/>
    <col min="8963" max="8965" width="9.375" style="2" customWidth="1"/>
    <col min="8966" max="8966" width="9.25" style="2" customWidth="1"/>
    <col min="8967" max="8967" width="7" style="2" customWidth="1"/>
    <col min="8968" max="9212" width="9" style="2"/>
    <col min="9213" max="9213" width="0.75" style="2" customWidth="1"/>
    <col min="9214" max="9214" width="5" style="2" customWidth="1"/>
    <col min="9215" max="9215" width="4.625" style="2" customWidth="1"/>
    <col min="9216" max="9216" width="8.5" style="2" customWidth="1"/>
    <col min="9217" max="9217" width="11.375" style="2" customWidth="1"/>
    <col min="9218" max="9218" width="31.875" style="2" customWidth="1"/>
    <col min="9219" max="9221" width="9.375" style="2" customWidth="1"/>
    <col min="9222" max="9222" width="9.25" style="2" customWidth="1"/>
    <col min="9223" max="9223" width="7" style="2" customWidth="1"/>
    <col min="9224" max="9468" width="9" style="2"/>
    <col min="9469" max="9469" width="0.75" style="2" customWidth="1"/>
    <col min="9470" max="9470" width="5" style="2" customWidth="1"/>
    <col min="9471" max="9471" width="4.625" style="2" customWidth="1"/>
    <col min="9472" max="9472" width="8.5" style="2" customWidth="1"/>
    <col min="9473" max="9473" width="11.375" style="2" customWidth="1"/>
    <col min="9474" max="9474" width="31.875" style="2" customWidth="1"/>
    <col min="9475" max="9477" width="9.375" style="2" customWidth="1"/>
    <col min="9478" max="9478" width="9.25" style="2" customWidth="1"/>
    <col min="9479" max="9479" width="7" style="2" customWidth="1"/>
    <col min="9480" max="9724" width="9" style="2"/>
    <col min="9725" max="9725" width="0.75" style="2" customWidth="1"/>
    <col min="9726" max="9726" width="5" style="2" customWidth="1"/>
    <col min="9727" max="9727" width="4.625" style="2" customWidth="1"/>
    <col min="9728" max="9728" width="8.5" style="2" customWidth="1"/>
    <col min="9729" max="9729" width="11.375" style="2" customWidth="1"/>
    <col min="9730" max="9730" width="31.875" style="2" customWidth="1"/>
    <col min="9731" max="9733" width="9.375" style="2" customWidth="1"/>
    <col min="9734" max="9734" width="9.25" style="2" customWidth="1"/>
    <col min="9735" max="9735" width="7" style="2" customWidth="1"/>
    <col min="9736" max="9980" width="9" style="2"/>
    <col min="9981" max="9981" width="0.75" style="2" customWidth="1"/>
    <col min="9982" max="9982" width="5" style="2" customWidth="1"/>
    <col min="9983" max="9983" width="4.625" style="2" customWidth="1"/>
    <col min="9984" max="9984" width="8.5" style="2" customWidth="1"/>
    <col min="9985" max="9985" width="11.375" style="2" customWidth="1"/>
    <col min="9986" max="9986" width="31.875" style="2" customWidth="1"/>
    <col min="9987" max="9989" width="9.375" style="2" customWidth="1"/>
    <col min="9990" max="9990" width="9.25" style="2" customWidth="1"/>
    <col min="9991" max="9991" width="7" style="2" customWidth="1"/>
    <col min="9992" max="10236" width="9" style="2"/>
    <col min="10237" max="10237" width="0.75" style="2" customWidth="1"/>
    <col min="10238" max="10238" width="5" style="2" customWidth="1"/>
    <col min="10239" max="10239" width="4.625" style="2" customWidth="1"/>
    <col min="10240" max="10240" width="8.5" style="2" customWidth="1"/>
    <col min="10241" max="10241" width="11.375" style="2" customWidth="1"/>
    <col min="10242" max="10242" width="31.875" style="2" customWidth="1"/>
    <col min="10243" max="10245" width="9.375" style="2" customWidth="1"/>
    <col min="10246" max="10246" width="9.25" style="2" customWidth="1"/>
    <col min="10247" max="10247" width="7" style="2" customWidth="1"/>
    <col min="10248" max="10492" width="9" style="2"/>
    <col min="10493" max="10493" width="0.75" style="2" customWidth="1"/>
    <col min="10494" max="10494" width="5" style="2" customWidth="1"/>
    <col min="10495" max="10495" width="4.625" style="2" customWidth="1"/>
    <col min="10496" max="10496" width="8.5" style="2" customWidth="1"/>
    <col min="10497" max="10497" width="11.375" style="2" customWidth="1"/>
    <col min="10498" max="10498" width="31.875" style="2" customWidth="1"/>
    <col min="10499" max="10501" width="9.375" style="2" customWidth="1"/>
    <col min="10502" max="10502" width="9.25" style="2" customWidth="1"/>
    <col min="10503" max="10503" width="7" style="2" customWidth="1"/>
    <col min="10504" max="10748" width="9" style="2"/>
    <col min="10749" max="10749" width="0.75" style="2" customWidth="1"/>
    <col min="10750" max="10750" width="5" style="2" customWidth="1"/>
    <col min="10751" max="10751" width="4.625" style="2" customWidth="1"/>
    <col min="10752" max="10752" width="8.5" style="2" customWidth="1"/>
    <col min="10753" max="10753" width="11.375" style="2" customWidth="1"/>
    <col min="10754" max="10754" width="31.875" style="2" customWidth="1"/>
    <col min="10755" max="10757" width="9.375" style="2" customWidth="1"/>
    <col min="10758" max="10758" width="9.25" style="2" customWidth="1"/>
    <col min="10759" max="10759" width="7" style="2" customWidth="1"/>
    <col min="10760" max="11004" width="9" style="2"/>
    <col min="11005" max="11005" width="0.75" style="2" customWidth="1"/>
    <col min="11006" max="11006" width="5" style="2" customWidth="1"/>
    <col min="11007" max="11007" width="4.625" style="2" customWidth="1"/>
    <col min="11008" max="11008" width="8.5" style="2" customWidth="1"/>
    <col min="11009" max="11009" width="11.375" style="2" customWidth="1"/>
    <col min="11010" max="11010" width="31.875" style="2" customWidth="1"/>
    <col min="11011" max="11013" width="9.375" style="2" customWidth="1"/>
    <col min="11014" max="11014" width="9.25" style="2" customWidth="1"/>
    <col min="11015" max="11015" width="7" style="2" customWidth="1"/>
    <col min="11016" max="11260" width="9" style="2"/>
    <col min="11261" max="11261" width="0.75" style="2" customWidth="1"/>
    <col min="11262" max="11262" width="5" style="2" customWidth="1"/>
    <col min="11263" max="11263" width="4.625" style="2" customWidth="1"/>
    <col min="11264" max="11264" width="8.5" style="2" customWidth="1"/>
    <col min="11265" max="11265" width="11.375" style="2" customWidth="1"/>
    <col min="11266" max="11266" width="31.875" style="2" customWidth="1"/>
    <col min="11267" max="11269" width="9.375" style="2" customWidth="1"/>
    <col min="11270" max="11270" width="9.25" style="2" customWidth="1"/>
    <col min="11271" max="11271" width="7" style="2" customWidth="1"/>
    <col min="11272" max="11516" width="9" style="2"/>
    <col min="11517" max="11517" width="0.75" style="2" customWidth="1"/>
    <col min="11518" max="11518" width="5" style="2" customWidth="1"/>
    <col min="11519" max="11519" width="4.625" style="2" customWidth="1"/>
    <col min="11520" max="11520" width="8.5" style="2" customWidth="1"/>
    <col min="11521" max="11521" width="11.375" style="2" customWidth="1"/>
    <col min="11522" max="11522" width="31.875" style="2" customWidth="1"/>
    <col min="11523" max="11525" width="9.375" style="2" customWidth="1"/>
    <col min="11526" max="11526" width="9.25" style="2" customWidth="1"/>
    <col min="11527" max="11527" width="7" style="2" customWidth="1"/>
    <col min="11528" max="11772" width="9" style="2"/>
    <col min="11773" max="11773" width="0.75" style="2" customWidth="1"/>
    <col min="11774" max="11774" width="5" style="2" customWidth="1"/>
    <col min="11775" max="11775" width="4.625" style="2" customWidth="1"/>
    <col min="11776" max="11776" width="8.5" style="2" customWidth="1"/>
    <col min="11777" max="11777" width="11.375" style="2" customWidth="1"/>
    <col min="11778" max="11778" width="31.875" style="2" customWidth="1"/>
    <col min="11779" max="11781" width="9.375" style="2" customWidth="1"/>
    <col min="11782" max="11782" width="9.25" style="2" customWidth="1"/>
    <col min="11783" max="11783" width="7" style="2" customWidth="1"/>
    <col min="11784" max="12028" width="9" style="2"/>
    <col min="12029" max="12029" width="0.75" style="2" customWidth="1"/>
    <col min="12030" max="12030" width="5" style="2" customWidth="1"/>
    <col min="12031" max="12031" width="4.625" style="2" customWidth="1"/>
    <col min="12032" max="12032" width="8.5" style="2" customWidth="1"/>
    <col min="12033" max="12033" width="11.375" style="2" customWidth="1"/>
    <col min="12034" max="12034" width="31.875" style="2" customWidth="1"/>
    <col min="12035" max="12037" width="9.375" style="2" customWidth="1"/>
    <col min="12038" max="12038" width="9.25" style="2" customWidth="1"/>
    <col min="12039" max="12039" width="7" style="2" customWidth="1"/>
    <col min="12040" max="12284" width="9" style="2"/>
    <col min="12285" max="12285" width="0.75" style="2" customWidth="1"/>
    <col min="12286" max="12286" width="5" style="2" customWidth="1"/>
    <col min="12287" max="12287" width="4.625" style="2" customWidth="1"/>
    <col min="12288" max="12288" width="8.5" style="2" customWidth="1"/>
    <col min="12289" max="12289" width="11.375" style="2" customWidth="1"/>
    <col min="12290" max="12290" width="31.875" style="2" customWidth="1"/>
    <col min="12291" max="12293" width="9.375" style="2" customWidth="1"/>
    <col min="12294" max="12294" width="9.25" style="2" customWidth="1"/>
    <col min="12295" max="12295" width="7" style="2" customWidth="1"/>
    <col min="12296" max="12540" width="9" style="2"/>
    <col min="12541" max="12541" width="0.75" style="2" customWidth="1"/>
    <col min="12542" max="12542" width="5" style="2" customWidth="1"/>
    <col min="12543" max="12543" width="4.625" style="2" customWidth="1"/>
    <col min="12544" max="12544" width="8.5" style="2" customWidth="1"/>
    <col min="12545" max="12545" width="11.375" style="2" customWidth="1"/>
    <col min="12546" max="12546" width="31.875" style="2" customWidth="1"/>
    <col min="12547" max="12549" width="9.375" style="2" customWidth="1"/>
    <col min="12550" max="12550" width="9.25" style="2" customWidth="1"/>
    <col min="12551" max="12551" width="7" style="2" customWidth="1"/>
    <col min="12552" max="12796" width="9" style="2"/>
    <col min="12797" max="12797" width="0.75" style="2" customWidth="1"/>
    <col min="12798" max="12798" width="5" style="2" customWidth="1"/>
    <col min="12799" max="12799" width="4.625" style="2" customWidth="1"/>
    <col min="12800" max="12800" width="8.5" style="2" customWidth="1"/>
    <col min="12801" max="12801" width="11.375" style="2" customWidth="1"/>
    <col min="12802" max="12802" width="31.875" style="2" customWidth="1"/>
    <col min="12803" max="12805" width="9.375" style="2" customWidth="1"/>
    <col min="12806" max="12806" width="9.25" style="2" customWidth="1"/>
    <col min="12807" max="12807" width="7" style="2" customWidth="1"/>
    <col min="12808" max="13052" width="9" style="2"/>
    <col min="13053" max="13053" width="0.75" style="2" customWidth="1"/>
    <col min="13054" max="13054" width="5" style="2" customWidth="1"/>
    <col min="13055" max="13055" width="4.625" style="2" customWidth="1"/>
    <col min="13056" max="13056" width="8.5" style="2" customWidth="1"/>
    <col min="13057" max="13057" width="11.375" style="2" customWidth="1"/>
    <col min="13058" max="13058" width="31.875" style="2" customWidth="1"/>
    <col min="13059" max="13061" width="9.375" style="2" customWidth="1"/>
    <col min="13062" max="13062" width="9.25" style="2" customWidth="1"/>
    <col min="13063" max="13063" width="7" style="2" customWidth="1"/>
    <col min="13064" max="13308" width="9" style="2"/>
    <col min="13309" max="13309" width="0.75" style="2" customWidth="1"/>
    <col min="13310" max="13310" width="5" style="2" customWidth="1"/>
    <col min="13311" max="13311" width="4.625" style="2" customWidth="1"/>
    <col min="13312" max="13312" width="8.5" style="2" customWidth="1"/>
    <col min="13313" max="13313" width="11.375" style="2" customWidth="1"/>
    <col min="13314" max="13314" width="31.875" style="2" customWidth="1"/>
    <col min="13315" max="13317" width="9.375" style="2" customWidth="1"/>
    <col min="13318" max="13318" width="9.25" style="2" customWidth="1"/>
    <col min="13319" max="13319" width="7" style="2" customWidth="1"/>
    <col min="13320" max="13564" width="9" style="2"/>
    <col min="13565" max="13565" width="0.75" style="2" customWidth="1"/>
    <col min="13566" max="13566" width="5" style="2" customWidth="1"/>
    <col min="13567" max="13567" width="4.625" style="2" customWidth="1"/>
    <col min="13568" max="13568" width="8.5" style="2" customWidth="1"/>
    <col min="13569" max="13569" width="11.375" style="2" customWidth="1"/>
    <col min="13570" max="13570" width="31.875" style="2" customWidth="1"/>
    <col min="13571" max="13573" width="9.375" style="2" customWidth="1"/>
    <col min="13574" max="13574" width="9.25" style="2" customWidth="1"/>
    <col min="13575" max="13575" width="7" style="2" customWidth="1"/>
    <col min="13576" max="13820" width="9" style="2"/>
    <col min="13821" max="13821" width="0.75" style="2" customWidth="1"/>
    <col min="13822" max="13822" width="5" style="2" customWidth="1"/>
    <col min="13823" max="13823" width="4.625" style="2" customWidth="1"/>
    <col min="13824" max="13824" width="8.5" style="2" customWidth="1"/>
    <col min="13825" max="13825" width="11.375" style="2" customWidth="1"/>
    <col min="13826" max="13826" width="31.875" style="2" customWidth="1"/>
    <col min="13827" max="13829" width="9.375" style="2" customWidth="1"/>
    <col min="13830" max="13830" width="9.25" style="2" customWidth="1"/>
    <col min="13831" max="13831" width="7" style="2" customWidth="1"/>
    <col min="13832" max="14076" width="9" style="2"/>
    <col min="14077" max="14077" width="0.75" style="2" customWidth="1"/>
    <col min="14078" max="14078" width="5" style="2" customWidth="1"/>
    <col min="14079" max="14079" width="4.625" style="2" customWidth="1"/>
    <col min="14080" max="14080" width="8.5" style="2" customWidth="1"/>
    <col min="14081" max="14081" width="11.375" style="2" customWidth="1"/>
    <col min="14082" max="14082" width="31.875" style="2" customWidth="1"/>
    <col min="14083" max="14085" width="9.375" style="2" customWidth="1"/>
    <col min="14086" max="14086" width="9.25" style="2" customWidth="1"/>
    <col min="14087" max="14087" width="7" style="2" customWidth="1"/>
    <col min="14088" max="14332" width="9" style="2"/>
    <col min="14333" max="14333" width="0.75" style="2" customWidth="1"/>
    <col min="14334" max="14334" width="5" style="2" customWidth="1"/>
    <col min="14335" max="14335" width="4.625" style="2" customWidth="1"/>
    <col min="14336" max="14336" width="8.5" style="2" customWidth="1"/>
    <col min="14337" max="14337" width="11.375" style="2" customWidth="1"/>
    <col min="14338" max="14338" width="31.875" style="2" customWidth="1"/>
    <col min="14339" max="14341" width="9.375" style="2" customWidth="1"/>
    <col min="14342" max="14342" width="9.25" style="2" customWidth="1"/>
    <col min="14343" max="14343" width="7" style="2" customWidth="1"/>
    <col min="14344" max="14588" width="9" style="2"/>
    <col min="14589" max="14589" width="0.75" style="2" customWidth="1"/>
    <col min="14590" max="14590" width="5" style="2" customWidth="1"/>
    <col min="14591" max="14591" width="4.625" style="2" customWidth="1"/>
    <col min="14592" max="14592" width="8.5" style="2" customWidth="1"/>
    <col min="14593" max="14593" width="11.375" style="2" customWidth="1"/>
    <col min="14594" max="14594" width="31.875" style="2" customWidth="1"/>
    <col min="14595" max="14597" width="9.375" style="2" customWidth="1"/>
    <col min="14598" max="14598" width="9.25" style="2" customWidth="1"/>
    <col min="14599" max="14599" width="7" style="2" customWidth="1"/>
    <col min="14600" max="14844" width="9" style="2"/>
    <col min="14845" max="14845" width="0.75" style="2" customWidth="1"/>
    <col min="14846" max="14846" width="5" style="2" customWidth="1"/>
    <col min="14847" max="14847" width="4.625" style="2" customWidth="1"/>
    <col min="14848" max="14848" width="8.5" style="2" customWidth="1"/>
    <col min="14849" max="14849" width="11.375" style="2" customWidth="1"/>
    <col min="14850" max="14850" width="31.875" style="2" customWidth="1"/>
    <col min="14851" max="14853" width="9.375" style="2" customWidth="1"/>
    <col min="14854" max="14854" width="9.25" style="2" customWidth="1"/>
    <col min="14855" max="14855" width="7" style="2" customWidth="1"/>
    <col min="14856" max="15100" width="9" style="2"/>
    <col min="15101" max="15101" width="0.75" style="2" customWidth="1"/>
    <col min="15102" max="15102" width="5" style="2" customWidth="1"/>
    <col min="15103" max="15103" width="4.625" style="2" customWidth="1"/>
    <col min="15104" max="15104" width="8.5" style="2" customWidth="1"/>
    <col min="15105" max="15105" width="11.375" style="2" customWidth="1"/>
    <col min="15106" max="15106" width="31.875" style="2" customWidth="1"/>
    <col min="15107" max="15109" width="9.375" style="2" customWidth="1"/>
    <col min="15110" max="15110" width="9.25" style="2" customWidth="1"/>
    <col min="15111" max="15111" width="7" style="2" customWidth="1"/>
    <col min="15112" max="15356" width="9" style="2"/>
    <col min="15357" max="15357" width="0.75" style="2" customWidth="1"/>
    <col min="15358" max="15358" width="5" style="2" customWidth="1"/>
    <col min="15359" max="15359" width="4.625" style="2" customWidth="1"/>
    <col min="15360" max="15360" width="8.5" style="2" customWidth="1"/>
    <col min="15361" max="15361" width="11.375" style="2" customWidth="1"/>
    <col min="15362" max="15362" width="31.875" style="2" customWidth="1"/>
    <col min="15363" max="15365" width="9.375" style="2" customWidth="1"/>
    <col min="15366" max="15366" width="9.25" style="2" customWidth="1"/>
    <col min="15367" max="15367" width="7" style="2" customWidth="1"/>
    <col min="15368" max="15612" width="9" style="2"/>
    <col min="15613" max="15613" width="0.75" style="2" customWidth="1"/>
    <col min="15614" max="15614" width="5" style="2" customWidth="1"/>
    <col min="15615" max="15615" width="4.625" style="2" customWidth="1"/>
    <col min="15616" max="15616" width="8.5" style="2" customWidth="1"/>
    <col min="15617" max="15617" width="11.375" style="2" customWidth="1"/>
    <col min="15618" max="15618" width="31.875" style="2" customWidth="1"/>
    <col min="15619" max="15621" width="9.375" style="2" customWidth="1"/>
    <col min="15622" max="15622" width="9.25" style="2" customWidth="1"/>
    <col min="15623" max="15623" width="7" style="2" customWidth="1"/>
    <col min="15624" max="15868" width="9" style="2"/>
    <col min="15869" max="15869" width="0.75" style="2" customWidth="1"/>
    <col min="15870" max="15870" width="5" style="2" customWidth="1"/>
    <col min="15871" max="15871" width="4.625" style="2" customWidth="1"/>
    <col min="15872" max="15872" width="8.5" style="2" customWidth="1"/>
    <col min="15873" max="15873" width="11.375" style="2" customWidth="1"/>
    <col min="15874" max="15874" width="31.875" style="2" customWidth="1"/>
    <col min="15875" max="15877" width="9.375" style="2" customWidth="1"/>
    <col min="15878" max="15878" width="9.25" style="2" customWidth="1"/>
    <col min="15879" max="15879" width="7" style="2" customWidth="1"/>
    <col min="15880" max="16124" width="9" style="2"/>
    <col min="16125" max="16125" width="0.75" style="2" customWidth="1"/>
    <col min="16126" max="16126" width="5" style="2" customWidth="1"/>
    <col min="16127" max="16127" width="4.625" style="2" customWidth="1"/>
    <col min="16128" max="16128" width="8.5" style="2" customWidth="1"/>
    <col min="16129" max="16129" width="11.375" style="2" customWidth="1"/>
    <col min="16130" max="16130" width="31.875" style="2" customWidth="1"/>
    <col min="16131" max="16133" width="9.375" style="2" customWidth="1"/>
    <col min="16134" max="16134" width="9.25" style="2" customWidth="1"/>
    <col min="16135" max="16135" width="7" style="2" customWidth="1"/>
    <col min="16136" max="16384" width="9" style="2"/>
  </cols>
  <sheetData>
    <row r="1" spans="1:8" ht="21" customHeight="1" x14ac:dyDescent="0.3">
      <c r="A1" s="172" t="s">
        <v>10</v>
      </c>
      <c r="B1" s="173"/>
      <c r="C1" s="173"/>
      <c r="D1" s="173"/>
      <c r="E1" s="1"/>
      <c r="F1" s="1"/>
      <c r="G1" s="1" t="s">
        <v>11</v>
      </c>
    </row>
    <row r="3" spans="1:8" s="148" customFormat="1" ht="15" x14ac:dyDescent="0.2">
      <c r="A3" s="150" t="s">
        <v>0</v>
      </c>
      <c r="B3" s="150"/>
      <c r="C3" s="150" t="s">
        <v>1</v>
      </c>
      <c r="D3" s="151"/>
      <c r="E3" s="151"/>
      <c r="F3" s="151"/>
      <c r="G3" s="151"/>
    </row>
    <row r="4" spans="1:8" s="148" customFormat="1" ht="15" x14ac:dyDescent="0.2">
      <c r="A4" s="150"/>
      <c r="B4" s="150"/>
      <c r="C4" s="150" t="s">
        <v>2</v>
      </c>
      <c r="D4" s="151"/>
      <c r="E4" s="151"/>
      <c r="F4" s="151"/>
      <c r="G4" s="151"/>
    </row>
    <row r="5" spans="1:8" s="148" customFormat="1" ht="15" thickBot="1" x14ac:dyDescent="0.25">
      <c r="A5" s="152"/>
      <c r="B5" s="152"/>
      <c r="C5" s="152"/>
      <c r="D5" s="152"/>
      <c r="E5" s="152"/>
      <c r="F5" s="152"/>
      <c r="G5" s="152" t="s">
        <v>3</v>
      </c>
    </row>
    <row r="6" spans="1:8" ht="35.25" customHeight="1" thickTop="1" thickBot="1" x14ac:dyDescent="0.25">
      <c r="A6" s="109" t="s">
        <v>4</v>
      </c>
      <c r="B6" s="110" t="s">
        <v>77</v>
      </c>
      <c r="C6" s="99" t="s">
        <v>78</v>
      </c>
      <c r="D6" s="99" t="s">
        <v>113</v>
      </c>
      <c r="E6" s="99" t="s">
        <v>143</v>
      </c>
      <c r="F6" s="99" t="s">
        <v>114</v>
      </c>
      <c r="G6" s="100" t="s">
        <v>5</v>
      </c>
      <c r="H6" s="75"/>
    </row>
    <row r="7" spans="1:8" ht="14.25" thickTop="1" thickBot="1" x14ac:dyDescent="0.25">
      <c r="A7" s="111">
        <v>1</v>
      </c>
      <c r="B7" s="112">
        <v>2</v>
      </c>
      <c r="C7" s="102">
        <v>3</v>
      </c>
      <c r="D7" s="102">
        <v>4</v>
      </c>
      <c r="E7" s="102">
        <v>5</v>
      </c>
      <c r="F7" s="102">
        <v>6</v>
      </c>
      <c r="G7" s="103" t="s">
        <v>63</v>
      </c>
    </row>
    <row r="8" spans="1:8" ht="21" customHeight="1" thickTop="1" x14ac:dyDescent="0.2">
      <c r="A8" s="76">
        <v>2143</v>
      </c>
      <c r="B8" s="77">
        <v>51</v>
      </c>
      <c r="C8" s="78" t="s">
        <v>62</v>
      </c>
      <c r="D8" s="79">
        <v>11182</v>
      </c>
      <c r="E8" s="79">
        <v>11362</v>
      </c>
      <c r="F8" s="79">
        <v>4670</v>
      </c>
      <c r="G8" s="80">
        <f>F8/D8*100</f>
        <v>41.763548560186017</v>
      </c>
      <c r="H8" s="75"/>
    </row>
    <row r="9" spans="1:8" ht="21" customHeight="1" thickBot="1" x14ac:dyDescent="0.25">
      <c r="A9" s="81">
        <v>4357</v>
      </c>
      <c r="B9" s="86">
        <v>51</v>
      </c>
      <c r="C9" s="82" t="s">
        <v>62</v>
      </c>
      <c r="D9" s="57">
        <v>3759</v>
      </c>
      <c r="E9" s="57">
        <v>3648</v>
      </c>
      <c r="F9" s="58">
        <f>SUM(F53)</f>
        <v>1500</v>
      </c>
      <c r="G9" s="87">
        <f>F9/D9*100</f>
        <v>39.904229848363926</v>
      </c>
    </row>
    <row r="10" spans="1:8" ht="16.5" thickTop="1" thickBot="1" x14ac:dyDescent="0.25">
      <c r="A10" s="113" t="s">
        <v>8</v>
      </c>
      <c r="B10" s="114"/>
      <c r="C10" s="115"/>
      <c r="D10" s="107">
        <f>SUM(D8:D9)</f>
        <v>14941</v>
      </c>
      <c r="E10" s="107">
        <f>SUM(E8:E9)</f>
        <v>15010</v>
      </c>
      <c r="F10" s="107">
        <f>SUM(F8:F9)</f>
        <v>6170</v>
      </c>
      <c r="G10" s="116">
        <f>F10/D10*100</f>
        <v>41.295763335787434</v>
      </c>
      <c r="H10" s="75"/>
    </row>
    <row r="11" spans="1:8" ht="13.5" thickTop="1" x14ac:dyDescent="0.2">
      <c r="C11" s="85"/>
      <c r="D11" s="85"/>
      <c r="E11" s="4"/>
      <c r="F11" s="85"/>
      <c r="G11" s="84"/>
    </row>
    <row r="12" spans="1:8" x14ac:dyDescent="0.2">
      <c r="C12" s="4"/>
      <c r="D12" s="4"/>
      <c r="E12" s="4"/>
      <c r="F12" s="4"/>
    </row>
    <row r="13" spans="1:8" s="134" customFormat="1" ht="15.75" thickBot="1" x14ac:dyDescent="0.25">
      <c r="A13" s="130" t="s">
        <v>65</v>
      </c>
      <c r="B13" s="130"/>
      <c r="C13" s="131"/>
      <c r="D13" s="131"/>
      <c r="E13" s="132"/>
      <c r="F13" s="132">
        <f>F15+F20+F23+F25+F32+F35+F38+F41+F43+F29+F18+F27</f>
        <v>4670</v>
      </c>
      <c r="G13" s="133" t="s">
        <v>9</v>
      </c>
    </row>
    <row r="14" spans="1:8" ht="15" thickTop="1" x14ac:dyDescent="0.2">
      <c r="A14" s="63" t="s">
        <v>72</v>
      </c>
      <c r="C14" s="4"/>
      <c r="D14" s="4"/>
      <c r="E14" s="4"/>
      <c r="F14" s="89">
        <f>F15+F20+F18</f>
        <v>2110</v>
      </c>
      <c r="G14" s="90" t="s">
        <v>9</v>
      </c>
    </row>
    <row r="15" spans="1:8" ht="15" x14ac:dyDescent="0.2">
      <c r="A15" s="66" t="s">
        <v>73</v>
      </c>
      <c r="B15" s="66"/>
      <c r="C15" s="67"/>
      <c r="D15" s="67"/>
      <c r="E15" s="58"/>
      <c r="F15" s="58">
        <v>2110</v>
      </c>
      <c r="G15" s="68" t="s">
        <v>9</v>
      </c>
    </row>
    <row r="16" spans="1:8" ht="112.5" customHeight="1" x14ac:dyDescent="0.2">
      <c r="A16" s="174" t="s">
        <v>144</v>
      </c>
      <c r="B16" s="175"/>
      <c r="C16" s="175"/>
      <c r="D16" s="175"/>
      <c r="E16" s="175"/>
      <c r="F16" s="175"/>
      <c r="G16" s="175"/>
    </row>
    <row r="17" spans="1:7" ht="18.75" customHeight="1" x14ac:dyDescent="0.2">
      <c r="A17" s="135"/>
      <c r="B17" s="136"/>
      <c r="C17" s="136"/>
      <c r="D17" s="136"/>
      <c r="E17" s="136"/>
      <c r="F17" s="136"/>
      <c r="G17" s="136"/>
    </row>
    <row r="18" spans="1:7" ht="15" hidden="1" x14ac:dyDescent="0.2">
      <c r="A18" s="66" t="s">
        <v>6</v>
      </c>
      <c r="B18" s="66"/>
      <c r="C18" s="67"/>
      <c r="D18" s="67"/>
      <c r="E18" s="58"/>
      <c r="F18" s="58">
        <v>0</v>
      </c>
      <c r="G18" s="68" t="s">
        <v>58</v>
      </c>
    </row>
    <row r="19" spans="1:7" ht="106.5" hidden="1" customHeight="1" x14ac:dyDescent="0.2">
      <c r="A19" s="174" t="s">
        <v>110</v>
      </c>
      <c r="B19" s="176"/>
      <c r="C19" s="176"/>
      <c r="D19" s="176"/>
      <c r="E19" s="176"/>
      <c r="F19" s="176"/>
      <c r="G19" s="176"/>
    </row>
    <row r="20" spans="1:7" ht="16.5" hidden="1" customHeight="1" x14ac:dyDescent="0.2">
      <c r="A20" s="66" t="s">
        <v>7</v>
      </c>
      <c r="B20" s="66"/>
      <c r="C20" s="67"/>
      <c r="D20" s="67"/>
      <c r="E20" s="58"/>
      <c r="F20" s="58">
        <v>0</v>
      </c>
      <c r="G20" s="68" t="s">
        <v>58</v>
      </c>
    </row>
    <row r="21" spans="1:7" ht="117" hidden="1" customHeight="1" x14ac:dyDescent="0.2">
      <c r="A21" s="174" t="s">
        <v>74</v>
      </c>
      <c r="B21" s="176"/>
      <c r="C21" s="176"/>
      <c r="D21" s="176"/>
      <c r="E21" s="176"/>
      <c r="F21" s="176"/>
      <c r="G21" s="176"/>
    </row>
    <row r="22" spans="1:7" ht="14.25" x14ac:dyDescent="0.2">
      <c r="A22" s="63" t="s">
        <v>61</v>
      </c>
      <c r="C22" s="4"/>
      <c r="D22" s="4"/>
      <c r="E22" s="4"/>
      <c r="F22" s="89">
        <f>F23+F25+F32+F35+F29+F27</f>
        <v>2560</v>
      </c>
      <c r="G22" s="90" t="s">
        <v>9</v>
      </c>
    </row>
    <row r="23" spans="1:7" ht="15" x14ac:dyDescent="0.2">
      <c r="A23" s="66" t="s">
        <v>12</v>
      </c>
      <c r="B23" s="66"/>
      <c r="C23" s="67"/>
      <c r="D23" s="67"/>
      <c r="E23" s="58"/>
      <c r="F23" s="58">
        <v>60</v>
      </c>
      <c r="G23" s="68" t="s">
        <v>9</v>
      </c>
    </row>
    <row r="24" spans="1:7" ht="111" customHeight="1" x14ac:dyDescent="0.2">
      <c r="A24" s="174" t="s">
        <v>139</v>
      </c>
      <c r="B24" s="175"/>
      <c r="C24" s="175"/>
      <c r="D24" s="175"/>
      <c r="E24" s="175"/>
      <c r="F24" s="175"/>
      <c r="G24" s="175"/>
    </row>
    <row r="25" spans="1:7" ht="15" x14ac:dyDescent="0.2">
      <c r="A25" s="66" t="s">
        <v>117</v>
      </c>
      <c r="B25" s="66"/>
      <c r="C25" s="67"/>
      <c r="D25" s="67"/>
      <c r="E25" s="58"/>
      <c r="F25" s="58">
        <v>30</v>
      </c>
      <c r="G25" s="68" t="s">
        <v>58</v>
      </c>
    </row>
    <row r="26" spans="1:7" ht="102" customHeight="1" x14ac:dyDescent="0.2">
      <c r="A26" s="174" t="s">
        <v>140</v>
      </c>
      <c r="B26" s="175"/>
      <c r="C26" s="175"/>
      <c r="D26" s="175"/>
      <c r="E26" s="175"/>
      <c r="F26" s="175"/>
      <c r="G26" s="175"/>
    </row>
    <row r="27" spans="1:7" ht="15" x14ac:dyDescent="0.2">
      <c r="A27" s="66" t="s">
        <v>13</v>
      </c>
      <c r="B27" s="66"/>
      <c r="C27" s="67"/>
      <c r="D27" s="67"/>
      <c r="E27" s="58"/>
      <c r="F27" s="58">
        <v>20</v>
      </c>
      <c r="G27" s="68" t="s">
        <v>58</v>
      </c>
    </row>
    <row r="28" spans="1:7" ht="101.25" customHeight="1" x14ac:dyDescent="0.2">
      <c r="A28" s="174" t="s">
        <v>141</v>
      </c>
      <c r="B28" s="175"/>
      <c r="C28" s="175"/>
      <c r="D28" s="175"/>
      <c r="E28" s="175"/>
      <c r="F28" s="175"/>
      <c r="G28" s="175"/>
    </row>
    <row r="29" spans="1:7" ht="15" hidden="1" x14ac:dyDescent="0.2">
      <c r="A29" s="66" t="s">
        <v>6</v>
      </c>
      <c r="B29" s="66"/>
      <c r="C29" s="67"/>
      <c r="D29" s="67"/>
      <c r="E29" s="58"/>
      <c r="F29" s="58">
        <v>0</v>
      </c>
      <c r="G29" s="68" t="s">
        <v>58</v>
      </c>
    </row>
    <row r="30" spans="1:7" ht="92.25" hidden="1" customHeight="1" x14ac:dyDescent="0.2">
      <c r="A30" s="174" t="s">
        <v>109</v>
      </c>
      <c r="B30" s="176"/>
      <c r="C30" s="176"/>
      <c r="D30" s="176"/>
      <c r="E30" s="176"/>
      <c r="F30" s="176"/>
      <c r="G30" s="176"/>
    </row>
    <row r="31" spans="1:7" ht="21.75" customHeight="1" x14ac:dyDescent="0.2">
      <c r="A31" s="66"/>
      <c r="B31" s="66"/>
      <c r="C31" s="67"/>
      <c r="D31" s="67"/>
      <c r="E31" s="58"/>
      <c r="F31" s="58"/>
      <c r="G31" s="68"/>
    </row>
    <row r="32" spans="1:7" ht="21.75" customHeight="1" x14ac:dyDescent="0.2">
      <c r="A32" s="66" t="s">
        <v>7</v>
      </c>
      <c r="B32" s="66"/>
      <c r="C32" s="67"/>
      <c r="D32" s="67"/>
      <c r="E32" s="58"/>
      <c r="F32" s="58">
        <v>2300</v>
      </c>
      <c r="G32" s="68" t="s">
        <v>58</v>
      </c>
    </row>
    <row r="33" spans="1:12" ht="94.5" customHeight="1" x14ac:dyDescent="0.2">
      <c r="A33" s="174" t="s">
        <v>145</v>
      </c>
      <c r="B33" s="175"/>
      <c r="C33" s="175"/>
      <c r="D33" s="175"/>
      <c r="E33" s="175"/>
      <c r="F33" s="175"/>
      <c r="G33" s="175"/>
    </row>
    <row r="34" spans="1:12" ht="10.5" hidden="1" customHeight="1" x14ac:dyDescent="0.2">
      <c r="A34" s="69"/>
      <c r="B34" s="74"/>
      <c r="C34" s="74"/>
      <c r="D34" s="74"/>
      <c r="E34" s="74"/>
      <c r="F34" s="74"/>
      <c r="G34" s="74"/>
    </row>
    <row r="35" spans="1:12" ht="21.75" customHeight="1" x14ac:dyDescent="0.2">
      <c r="A35" s="66" t="s">
        <v>14</v>
      </c>
      <c r="B35" s="66"/>
      <c r="C35" s="67"/>
      <c r="D35" s="67"/>
      <c r="E35" s="58"/>
      <c r="F35" s="58">
        <v>150</v>
      </c>
      <c r="G35" s="68" t="s">
        <v>58</v>
      </c>
    </row>
    <row r="36" spans="1:12" ht="119.25" customHeight="1" x14ac:dyDescent="0.2">
      <c r="A36" s="174" t="s">
        <v>146</v>
      </c>
      <c r="B36" s="176"/>
      <c r="C36" s="176"/>
      <c r="D36" s="176"/>
      <c r="E36" s="176"/>
      <c r="F36" s="176"/>
      <c r="G36" s="176"/>
    </row>
    <row r="37" spans="1:12" ht="14.25" hidden="1" x14ac:dyDescent="0.2">
      <c r="A37" s="63" t="s">
        <v>60</v>
      </c>
      <c r="C37" s="71"/>
      <c r="D37" s="4"/>
      <c r="E37" s="4"/>
      <c r="F37" s="89">
        <f>F38+F41+F43</f>
        <v>0</v>
      </c>
      <c r="G37" s="90" t="s">
        <v>58</v>
      </c>
    </row>
    <row r="38" spans="1:12" ht="15" hidden="1" x14ac:dyDescent="0.2">
      <c r="A38" s="66" t="s">
        <v>13</v>
      </c>
      <c r="B38" s="66"/>
      <c r="C38" s="67"/>
      <c r="D38" s="67"/>
      <c r="E38" s="58"/>
      <c r="F38" s="58">
        <v>0</v>
      </c>
      <c r="G38" s="68" t="s">
        <v>9</v>
      </c>
    </row>
    <row r="39" spans="1:12" ht="120.75" hidden="1" customHeight="1" x14ac:dyDescent="0.2">
      <c r="A39" s="174" t="s">
        <v>99</v>
      </c>
      <c r="B39" s="175"/>
      <c r="C39" s="175"/>
      <c r="D39" s="175"/>
      <c r="E39" s="175"/>
      <c r="F39" s="175"/>
      <c r="G39" s="175"/>
    </row>
    <row r="40" spans="1:12" ht="9" hidden="1" customHeight="1" x14ac:dyDescent="0.2">
      <c r="A40" s="64"/>
      <c r="B40" s="65"/>
      <c r="C40" s="65"/>
      <c r="D40" s="65"/>
      <c r="E40" s="65"/>
      <c r="F40" s="65"/>
      <c r="G40" s="65"/>
      <c r="K40" s="62"/>
    </row>
    <row r="41" spans="1:12" ht="15" hidden="1" x14ac:dyDescent="0.2">
      <c r="A41" s="66" t="s">
        <v>7</v>
      </c>
      <c r="B41" s="66"/>
      <c r="C41" s="67"/>
      <c r="D41" s="67"/>
      <c r="E41" s="58"/>
      <c r="F41" s="58">
        <v>0</v>
      </c>
      <c r="G41" s="68" t="s">
        <v>9</v>
      </c>
      <c r="L41" s="62"/>
    </row>
    <row r="42" spans="1:12" ht="139.5" hidden="1" customHeight="1" x14ac:dyDescent="0.2">
      <c r="A42" s="174" t="s">
        <v>75</v>
      </c>
      <c r="B42" s="175"/>
      <c r="C42" s="175"/>
      <c r="D42" s="175"/>
      <c r="E42" s="175"/>
      <c r="F42" s="175"/>
      <c r="G42" s="175"/>
    </row>
    <row r="43" spans="1:12" ht="15" hidden="1" x14ac:dyDescent="0.2">
      <c r="A43" s="66" t="s">
        <v>14</v>
      </c>
      <c r="B43" s="66"/>
      <c r="C43" s="67"/>
      <c r="D43" s="67"/>
      <c r="E43" s="58"/>
      <c r="F43" s="58">
        <v>0</v>
      </c>
      <c r="G43" s="68" t="s">
        <v>9</v>
      </c>
      <c r="L43" s="62"/>
    </row>
    <row r="44" spans="1:12" ht="139.5" hidden="1" customHeight="1" x14ac:dyDescent="0.2">
      <c r="A44" s="174" t="s">
        <v>76</v>
      </c>
      <c r="B44" s="176"/>
      <c r="C44" s="176"/>
      <c r="D44" s="176"/>
      <c r="E44" s="176"/>
      <c r="F44" s="176"/>
      <c r="G44" s="176"/>
    </row>
    <row r="45" spans="1:12" ht="12" customHeight="1" x14ac:dyDescent="0.2">
      <c r="A45" s="64"/>
      <c r="B45" s="65"/>
      <c r="C45" s="65"/>
      <c r="D45" s="65"/>
      <c r="E45" s="65"/>
      <c r="F45" s="65"/>
      <c r="G45" s="65"/>
    </row>
    <row r="46" spans="1:12" ht="12" customHeight="1" x14ac:dyDescent="0.2">
      <c r="A46" s="146"/>
      <c r="B46" s="147"/>
      <c r="C46" s="147"/>
      <c r="D46" s="147"/>
      <c r="E46" s="147"/>
      <c r="F46" s="147"/>
      <c r="G46" s="147"/>
    </row>
    <row r="47" spans="1:12" ht="12" customHeight="1" x14ac:dyDescent="0.2">
      <c r="A47" s="146"/>
      <c r="B47" s="147"/>
      <c r="C47" s="147"/>
      <c r="D47" s="147"/>
      <c r="E47" s="147"/>
      <c r="F47" s="147"/>
      <c r="G47" s="147"/>
    </row>
    <row r="48" spans="1:12" ht="12" customHeight="1" x14ac:dyDescent="0.2">
      <c r="A48" s="146"/>
      <c r="B48" s="147"/>
      <c r="C48" s="147"/>
      <c r="D48" s="147"/>
      <c r="E48" s="147"/>
      <c r="F48" s="147"/>
      <c r="G48" s="147"/>
    </row>
    <row r="49" spans="1:7" ht="12" customHeight="1" x14ac:dyDescent="0.2">
      <c r="A49" s="146"/>
      <c r="B49" s="147"/>
      <c r="C49" s="147"/>
      <c r="D49" s="147"/>
      <c r="E49" s="147"/>
      <c r="F49" s="147"/>
      <c r="G49" s="147"/>
    </row>
    <row r="50" spans="1:7" ht="12" customHeight="1" x14ac:dyDescent="0.2">
      <c r="A50" s="146"/>
      <c r="B50" s="147"/>
      <c r="C50" s="147"/>
      <c r="D50" s="147"/>
      <c r="E50" s="147"/>
      <c r="F50" s="147"/>
      <c r="G50" s="147"/>
    </row>
    <row r="51" spans="1:7" ht="12" customHeight="1" x14ac:dyDescent="0.2">
      <c r="A51" s="146"/>
      <c r="B51" s="147"/>
      <c r="C51" s="147"/>
      <c r="D51" s="147"/>
      <c r="E51" s="147"/>
      <c r="F51" s="147"/>
      <c r="G51" s="147"/>
    </row>
    <row r="52" spans="1:7" ht="12" customHeight="1" x14ac:dyDescent="0.2">
      <c r="A52" s="146"/>
      <c r="B52" s="147"/>
      <c r="C52" s="147"/>
      <c r="D52" s="147"/>
      <c r="E52" s="147"/>
      <c r="F52" s="147"/>
      <c r="G52" s="147"/>
    </row>
    <row r="53" spans="1:7" s="134" customFormat="1" ht="15.75" thickBot="1" x14ac:dyDescent="0.25">
      <c r="A53" s="130" t="s">
        <v>71</v>
      </c>
      <c r="B53" s="130"/>
      <c r="C53" s="131"/>
      <c r="D53" s="131"/>
      <c r="E53" s="132"/>
      <c r="F53" s="132">
        <v>1500</v>
      </c>
      <c r="G53" s="133" t="s">
        <v>9</v>
      </c>
    </row>
    <row r="54" spans="1:7" ht="15.75" thickTop="1" x14ac:dyDescent="0.2">
      <c r="A54" s="63" t="s">
        <v>59</v>
      </c>
      <c r="C54" s="71"/>
      <c r="D54" s="67"/>
      <c r="E54" s="58"/>
      <c r="F54" s="89">
        <f>F55</f>
        <v>1500</v>
      </c>
      <c r="G54" s="90" t="s">
        <v>9</v>
      </c>
    </row>
    <row r="55" spans="1:7" ht="15" x14ac:dyDescent="0.2">
      <c r="A55" s="66" t="s">
        <v>7</v>
      </c>
      <c r="B55" s="66"/>
      <c r="C55" s="67"/>
      <c r="D55" s="67"/>
      <c r="E55" s="58"/>
      <c r="F55" s="58">
        <v>1500</v>
      </c>
      <c r="G55" s="68" t="s">
        <v>9</v>
      </c>
    </row>
    <row r="56" spans="1:7" ht="115.5" customHeight="1" x14ac:dyDescent="0.2">
      <c r="A56" s="174" t="s">
        <v>147</v>
      </c>
      <c r="B56" s="175"/>
      <c r="C56" s="175"/>
      <c r="D56" s="175"/>
      <c r="E56" s="175"/>
      <c r="F56" s="175"/>
      <c r="G56" s="175"/>
    </row>
    <row r="57" spans="1:7" ht="14.25" customHeight="1" x14ac:dyDescent="0.2">
      <c r="A57" s="64"/>
      <c r="B57" s="65"/>
      <c r="C57" s="65"/>
      <c r="D57" s="65"/>
      <c r="E57" s="65"/>
      <c r="F57" s="65"/>
      <c r="G57" s="65"/>
    </row>
  </sheetData>
  <mergeCells count="14">
    <mergeCell ref="A1:D1"/>
    <mergeCell ref="A56:G56"/>
    <mergeCell ref="A16:G16"/>
    <mergeCell ref="A24:G24"/>
    <mergeCell ref="A39:G39"/>
    <mergeCell ref="A21:G21"/>
    <mergeCell ref="A26:G26"/>
    <mergeCell ref="A33:G33"/>
    <mergeCell ref="A36:G36"/>
    <mergeCell ref="A44:G44"/>
    <mergeCell ref="A42:G42"/>
    <mergeCell ref="A30:G30"/>
    <mergeCell ref="A19:G19"/>
    <mergeCell ref="A28:G28"/>
  </mergeCells>
  <pageMargins left="0.70866141732283472" right="0.70866141732283472" top="0.78740157480314965" bottom="0.78740157480314965" header="0.31496062992125984" footer="0.31496062992125984"/>
  <pageSetup paperSize="9" scale="66" firstPageNumber="79" fitToHeight="9999" orientation="portrait" useFirstPageNumber="1" r:id="rId1"/>
  <headerFooter alignWithMargins="0">
    <oddFooter>&amp;L&amp;"Arial,Kurzíva"Zastupitelstvo Olomouckého kraje 12-12-2014
6. - Rozpočet Olomouckého kraje 2015 - návrh rozpočtu
Příloha č. 3e) Evropské programy&amp;R&amp;"Arial,Kurzíva"Strana &amp;P (celkem 127)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6"/>
  <sheetViews>
    <sheetView showGridLines="0" view="pageBreakPreview" zoomScaleNormal="100" zoomScaleSheetLayoutView="100" workbookViewId="0">
      <selection activeCell="B6" sqref="B6"/>
    </sheetView>
  </sheetViews>
  <sheetFormatPr defaultRowHeight="12.75" x14ac:dyDescent="0.2"/>
  <cols>
    <col min="1" max="1" width="8.5" style="2" customWidth="1"/>
    <col min="2" max="2" width="9" style="2" customWidth="1"/>
    <col min="3" max="3" width="51.75" style="2" customWidth="1"/>
    <col min="4" max="6" width="14.25" style="2" customWidth="1"/>
    <col min="7" max="7" width="8.125" style="2" customWidth="1"/>
    <col min="8" max="16384" width="9" style="2"/>
  </cols>
  <sheetData>
    <row r="1" spans="1:10" ht="45" customHeight="1" x14ac:dyDescent="0.2">
      <c r="A1" s="177" t="s">
        <v>15</v>
      </c>
      <c r="B1" s="177"/>
      <c r="C1" s="177"/>
      <c r="D1" s="177"/>
      <c r="E1" s="177"/>
      <c r="F1" s="177"/>
    </row>
    <row r="2" spans="1:10" ht="19.5" x14ac:dyDescent="0.2">
      <c r="G2" s="1" t="s">
        <v>16</v>
      </c>
    </row>
    <row r="3" spans="1:10" s="148" customFormat="1" ht="15" x14ac:dyDescent="0.2">
      <c r="A3" s="150" t="s">
        <v>0</v>
      </c>
      <c r="B3" s="150"/>
      <c r="C3" s="150" t="s">
        <v>1</v>
      </c>
      <c r="D3" s="151"/>
      <c r="E3" s="151"/>
      <c r="F3" s="151"/>
      <c r="G3" s="151"/>
    </row>
    <row r="4" spans="1:10" s="148" customFormat="1" ht="15" x14ac:dyDescent="0.2">
      <c r="A4" s="150"/>
      <c r="B4" s="150"/>
      <c r="C4" s="150" t="s">
        <v>2</v>
      </c>
      <c r="D4" s="151"/>
      <c r="E4" s="151"/>
      <c r="F4" s="151"/>
      <c r="G4" s="151"/>
      <c r="J4" s="153"/>
    </row>
    <row r="5" spans="1:10" s="148" customFormat="1" ht="15" thickBot="1" x14ac:dyDescent="0.25">
      <c r="A5" s="152"/>
      <c r="B5" s="152"/>
      <c r="C5" s="152"/>
      <c r="D5" s="152"/>
      <c r="E5" s="152"/>
      <c r="F5" s="152"/>
      <c r="G5" s="152" t="s">
        <v>3</v>
      </c>
    </row>
    <row r="6" spans="1:10" ht="35.1" customHeight="1" thickTop="1" thickBot="1" x14ac:dyDescent="0.25">
      <c r="A6" s="117" t="s">
        <v>4</v>
      </c>
      <c r="B6" s="110" t="s">
        <v>77</v>
      </c>
      <c r="C6" s="99" t="s">
        <v>78</v>
      </c>
      <c r="D6" s="99" t="s">
        <v>113</v>
      </c>
      <c r="E6" s="99" t="s">
        <v>143</v>
      </c>
      <c r="F6" s="99" t="s">
        <v>114</v>
      </c>
      <c r="G6" s="100" t="s">
        <v>5</v>
      </c>
    </row>
    <row r="7" spans="1:10" ht="14.25" thickTop="1" thickBot="1" x14ac:dyDescent="0.25">
      <c r="A7" s="118">
        <v>1</v>
      </c>
      <c r="B7" s="119">
        <v>2</v>
      </c>
      <c r="C7" s="101">
        <v>3</v>
      </c>
      <c r="D7" s="101">
        <v>4</v>
      </c>
      <c r="E7" s="101">
        <v>5</v>
      </c>
      <c r="F7" s="101">
        <v>6</v>
      </c>
      <c r="G7" s="120" t="s">
        <v>63</v>
      </c>
      <c r="H7" s="75"/>
    </row>
    <row r="8" spans="1:10" ht="15.75" thickTop="1" x14ac:dyDescent="0.2">
      <c r="A8" s="76">
        <v>6172</v>
      </c>
      <c r="B8" s="55">
        <v>50</v>
      </c>
      <c r="C8" s="56" t="s">
        <v>64</v>
      </c>
      <c r="D8" s="57">
        <v>0</v>
      </c>
      <c r="E8" s="57">
        <v>413</v>
      </c>
      <c r="F8" s="79">
        <v>140</v>
      </c>
      <c r="G8" s="80">
        <v>0</v>
      </c>
      <c r="H8" s="75"/>
    </row>
    <row r="9" spans="1:10" ht="15.75" thickBot="1" x14ac:dyDescent="0.25">
      <c r="A9" s="81">
        <v>6172</v>
      </c>
      <c r="B9" s="55">
        <v>51</v>
      </c>
      <c r="C9" s="56" t="s">
        <v>62</v>
      </c>
      <c r="D9" s="57">
        <v>530</v>
      </c>
      <c r="E9" s="57">
        <v>117</v>
      </c>
      <c r="F9" s="83">
        <v>460</v>
      </c>
      <c r="G9" s="87">
        <f>F9/D9*100</f>
        <v>86.79245283018868</v>
      </c>
      <c r="H9" s="75"/>
    </row>
    <row r="10" spans="1:10" ht="16.5" thickTop="1" thickBot="1" x14ac:dyDescent="0.25">
      <c r="A10" s="121" t="s">
        <v>8</v>
      </c>
      <c r="B10" s="105"/>
      <c r="C10" s="106"/>
      <c r="D10" s="107">
        <f>SUM(D8:D9)</f>
        <v>530</v>
      </c>
      <c r="E10" s="107">
        <f t="shared" ref="E10:F10" si="0">SUM(E8:E9)</f>
        <v>530</v>
      </c>
      <c r="F10" s="107">
        <f t="shared" si="0"/>
        <v>600</v>
      </c>
      <c r="G10" s="116">
        <f>F10/D10*100</f>
        <v>113.20754716981132</v>
      </c>
    </row>
    <row r="11" spans="1:10" ht="13.5" thickTop="1" x14ac:dyDescent="0.2">
      <c r="B11" s="84"/>
      <c r="C11" s="4"/>
      <c r="D11" s="4"/>
      <c r="E11" s="85"/>
      <c r="F11" s="85"/>
      <c r="G11" s="84"/>
    </row>
    <row r="12" spans="1:10" ht="14.25" x14ac:dyDescent="0.2">
      <c r="A12" s="59"/>
      <c r="C12" s="4"/>
      <c r="D12" s="4"/>
      <c r="E12" s="4"/>
      <c r="F12" s="4"/>
    </row>
    <row r="13" spans="1:10" s="134" customFormat="1" ht="15.75" thickBot="1" x14ac:dyDescent="0.25">
      <c r="A13" s="130" t="s">
        <v>118</v>
      </c>
      <c r="B13" s="130"/>
      <c r="C13" s="131"/>
      <c r="D13" s="131"/>
      <c r="E13" s="132"/>
      <c r="F13" s="132">
        <f>F14</f>
        <v>140</v>
      </c>
      <c r="G13" s="133" t="s">
        <v>9</v>
      </c>
    </row>
    <row r="14" spans="1:10" ht="15" thickTop="1" x14ac:dyDescent="0.2">
      <c r="A14" s="59" t="s">
        <v>79</v>
      </c>
      <c r="C14" s="4"/>
      <c r="D14" s="4"/>
      <c r="E14" s="4"/>
      <c r="F14" s="89">
        <v>140</v>
      </c>
      <c r="G14" s="90" t="s">
        <v>9</v>
      </c>
    </row>
    <row r="15" spans="1:10" ht="15" x14ac:dyDescent="0.2">
      <c r="A15" s="66" t="s">
        <v>49</v>
      </c>
      <c r="B15" s="66"/>
      <c r="C15" s="67"/>
      <c r="D15" s="67"/>
      <c r="E15" s="58"/>
      <c r="F15" s="58">
        <v>140</v>
      </c>
      <c r="G15" s="68" t="s">
        <v>9</v>
      </c>
    </row>
    <row r="16" spans="1:10" ht="14.25" x14ac:dyDescent="0.2">
      <c r="A16" s="174" t="s">
        <v>120</v>
      </c>
      <c r="B16" s="175"/>
      <c r="C16" s="175"/>
      <c r="D16" s="175"/>
      <c r="E16" s="175"/>
      <c r="F16" s="175"/>
      <c r="G16" s="175"/>
    </row>
    <row r="17" spans="1:7" ht="14.25" x14ac:dyDescent="0.2">
      <c r="A17" s="59"/>
      <c r="C17" s="4"/>
      <c r="D17" s="4"/>
      <c r="E17" s="4"/>
      <c r="F17" s="4"/>
    </row>
    <row r="18" spans="1:7" ht="14.25" x14ac:dyDescent="0.2">
      <c r="A18" s="59"/>
      <c r="C18" s="4"/>
      <c r="D18" s="4"/>
      <c r="E18" s="4"/>
      <c r="F18" s="4"/>
    </row>
    <row r="19" spans="1:7" s="134" customFormat="1" ht="15.75" thickBot="1" x14ac:dyDescent="0.25">
      <c r="A19" s="130" t="s">
        <v>66</v>
      </c>
      <c r="B19" s="130"/>
      <c r="C19" s="131"/>
      <c r="D19" s="131"/>
      <c r="E19" s="132"/>
      <c r="F19" s="132">
        <f>F20+F25</f>
        <v>460</v>
      </c>
      <c r="G19" s="133" t="s">
        <v>9</v>
      </c>
    </row>
    <row r="20" spans="1:7" ht="15" thickTop="1" x14ac:dyDescent="0.2">
      <c r="A20" s="59" t="s">
        <v>121</v>
      </c>
      <c r="C20" s="4"/>
      <c r="D20" s="4"/>
      <c r="E20" s="4"/>
      <c r="F20" s="89">
        <f>F21</f>
        <v>300</v>
      </c>
      <c r="G20" s="90" t="s">
        <v>9</v>
      </c>
    </row>
    <row r="21" spans="1:7" ht="15" x14ac:dyDescent="0.2">
      <c r="A21" s="66" t="s">
        <v>12</v>
      </c>
      <c r="B21" s="66"/>
      <c r="C21" s="67"/>
      <c r="D21" s="67"/>
      <c r="E21" s="58"/>
      <c r="F21" s="58">
        <v>300</v>
      </c>
      <c r="G21" s="68" t="s">
        <v>9</v>
      </c>
    </row>
    <row r="22" spans="1:7" ht="14.25" x14ac:dyDescent="0.2">
      <c r="A22" s="174" t="s">
        <v>119</v>
      </c>
      <c r="B22" s="175"/>
      <c r="C22" s="175"/>
      <c r="D22" s="175"/>
      <c r="E22" s="175"/>
      <c r="F22" s="175"/>
      <c r="G22" s="175"/>
    </row>
    <row r="23" spans="1:7" ht="14.25" x14ac:dyDescent="0.2">
      <c r="A23" s="59"/>
      <c r="C23" s="4"/>
      <c r="D23" s="4"/>
      <c r="E23" s="4"/>
      <c r="F23" s="89"/>
      <c r="G23" s="90"/>
    </row>
    <row r="24" spans="1:7" ht="14.25" x14ac:dyDescent="0.2">
      <c r="A24" s="59" t="s">
        <v>79</v>
      </c>
      <c r="C24" s="4"/>
      <c r="D24" s="4"/>
      <c r="E24" s="4"/>
      <c r="F24" s="89">
        <f>F25</f>
        <v>160</v>
      </c>
      <c r="G24" s="90" t="s">
        <v>9</v>
      </c>
    </row>
    <row r="25" spans="1:7" ht="15" x14ac:dyDescent="0.2">
      <c r="A25" s="66" t="s">
        <v>7</v>
      </c>
      <c r="B25" s="66"/>
      <c r="C25" s="67"/>
      <c r="D25" s="67"/>
      <c r="E25" s="58"/>
      <c r="F25" s="58">
        <v>160</v>
      </c>
      <c r="G25" s="68" t="s">
        <v>9</v>
      </c>
    </row>
    <row r="26" spans="1:7" ht="102.75" customHeight="1" x14ac:dyDescent="0.2">
      <c r="A26" s="174" t="s">
        <v>122</v>
      </c>
      <c r="B26" s="175"/>
      <c r="C26" s="175"/>
      <c r="D26" s="175"/>
      <c r="E26" s="175"/>
      <c r="F26" s="175"/>
      <c r="G26" s="175"/>
    </row>
  </sheetData>
  <mergeCells count="4">
    <mergeCell ref="A1:F1"/>
    <mergeCell ref="A26:G26"/>
    <mergeCell ref="A22:G22"/>
    <mergeCell ref="A16:G16"/>
  </mergeCells>
  <pageMargins left="0.70866141732283472" right="0.70866141732283472" top="0.78740157480314965" bottom="0.78740157480314965" header="0.31496062992125984" footer="0.31496062992125984"/>
  <pageSetup paperSize="9" scale="66" firstPageNumber="81" fitToHeight="9999" orientation="portrait" useFirstPageNumber="1" r:id="rId1"/>
  <headerFooter alignWithMargins="0">
    <oddFooter>&amp;L&amp;"Arial,Kurzíva"Zastupitelstvo Olomouckého kraje 12-12-2014
6. - Rozpočet Olomouckého kraje 2015 - návrh rozpočtu
Příloha č. 3e) Evropské programy&amp;R&amp;"Arial,Kurzíva"Strana &amp;P (celkem 127)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93"/>
  <sheetViews>
    <sheetView showGridLines="0" view="pageBreakPreview" zoomScaleNormal="100" zoomScaleSheetLayoutView="100" workbookViewId="0">
      <selection activeCell="B6" sqref="B6"/>
    </sheetView>
  </sheetViews>
  <sheetFormatPr defaultRowHeight="12.75" x14ac:dyDescent="0.2"/>
  <cols>
    <col min="1" max="1" width="8.5" style="2" customWidth="1"/>
    <col min="2" max="2" width="9" style="2" customWidth="1"/>
    <col min="3" max="3" width="51.75" style="2" customWidth="1"/>
    <col min="4" max="6" width="14.25" style="2" customWidth="1"/>
    <col min="7" max="7" width="8.125" style="2" customWidth="1"/>
    <col min="8" max="16384" width="9" style="2"/>
  </cols>
  <sheetData>
    <row r="1" spans="1:10" ht="19.5" x14ac:dyDescent="0.2">
      <c r="A1" s="177" t="s">
        <v>44</v>
      </c>
      <c r="B1" s="177"/>
      <c r="C1" s="177"/>
      <c r="D1" s="177"/>
      <c r="E1" s="177"/>
      <c r="F1" s="1"/>
      <c r="G1" s="1" t="s">
        <v>45</v>
      </c>
    </row>
    <row r="3" spans="1:10" s="148" customFormat="1" ht="15" x14ac:dyDescent="0.2">
      <c r="A3" s="150" t="s">
        <v>0</v>
      </c>
      <c r="B3" s="150"/>
      <c r="C3" s="150" t="s">
        <v>98</v>
      </c>
      <c r="D3" s="151"/>
      <c r="E3" s="151"/>
      <c r="F3" s="151"/>
      <c r="G3" s="151"/>
    </row>
    <row r="4" spans="1:10" s="148" customFormat="1" ht="15" x14ac:dyDescent="0.2">
      <c r="A4" s="150"/>
      <c r="B4" s="150"/>
      <c r="C4" s="150" t="s">
        <v>2</v>
      </c>
      <c r="D4" s="151"/>
      <c r="E4" s="151"/>
      <c r="F4" s="151"/>
      <c r="G4" s="151"/>
    </row>
    <row r="5" spans="1:10" s="148" customFormat="1" ht="15" thickBot="1" x14ac:dyDescent="0.25">
      <c r="A5" s="152"/>
      <c r="B5" s="152"/>
      <c r="C5" s="152"/>
      <c r="D5" s="152"/>
      <c r="E5" s="152"/>
      <c r="F5" s="152"/>
      <c r="G5" s="152" t="s">
        <v>3</v>
      </c>
    </row>
    <row r="6" spans="1:10" ht="35.1" customHeight="1" thickTop="1" thickBot="1" x14ac:dyDescent="0.25">
      <c r="A6" s="117" t="s">
        <v>4</v>
      </c>
      <c r="B6" s="110" t="s">
        <v>77</v>
      </c>
      <c r="C6" s="99" t="s">
        <v>78</v>
      </c>
      <c r="D6" s="99" t="s">
        <v>113</v>
      </c>
      <c r="E6" s="99" t="s">
        <v>143</v>
      </c>
      <c r="F6" s="99" t="s">
        <v>114</v>
      </c>
      <c r="G6" s="100" t="s">
        <v>5</v>
      </c>
      <c r="H6" s="75"/>
    </row>
    <row r="7" spans="1:10" ht="14.25" thickTop="1" thickBot="1" x14ac:dyDescent="0.25">
      <c r="A7" s="111">
        <v>1</v>
      </c>
      <c r="B7" s="119">
        <v>2</v>
      </c>
      <c r="C7" s="101">
        <v>3</v>
      </c>
      <c r="D7" s="122">
        <v>4</v>
      </c>
      <c r="E7" s="101">
        <v>5</v>
      </c>
      <c r="F7" s="122">
        <v>6</v>
      </c>
      <c r="G7" s="123" t="s">
        <v>63</v>
      </c>
      <c r="H7" s="75"/>
      <c r="J7" s="62"/>
    </row>
    <row r="8" spans="1:10" ht="14.25" customHeight="1" thickTop="1" x14ac:dyDescent="0.2">
      <c r="A8" s="88">
        <v>3636</v>
      </c>
      <c r="B8" s="55">
        <v>50</v>
      </c>
      <c r="C8" s="56" t="s">
        <v>64</v>
      </c>
      <c r="D8" s="79">
        <v>2680</v>
      </c>
      <c r="E8" s="73">
        <v>2627</v>
      </c>
      <c r="F8" s="79">
        <v>3115</v>
      </c>
      <c r="G8" s="80">
        <f>F8/D8*100</f>
        <v>116.23134328358209</v>
      </c>
      <c r="H8" s="62"/>
    </row>
    <row r="9" spans="1:10" ht="15" x14ac:dyDescent="0.2">
      <c r="A9" s="88">
        <v>6223</v>
      </c>
      <c r="B9" s="55">
        <v>50</v>
      </c>
      <c r="C9" s="56" t="s">
        <v>64</v>
      </c>
      <c r="D9" s="73">
        <v>615</v>
      </c>
      <c r="E9" s="73">
        <v>0</v>
      </c>
      <c r="F9" s="73">
        <v>0</v>
      </c>
      <c r="G9" s="87">
        <f t="shared" ref="G9:G15" si="0">F9/D9*100</f>
        <v>0</v>
      </c>
      <c r="H9" s="62"/>
    </row>
    <row r="10" spans="1:10" ht="15" x14ac:dyDescent="0.2">
      <c r="A10" s="88">
        <v>3636</v>
      </c>
      <c r="B10" s="55">
        <v>51</v>
      </c>
      <c r="C10" s="56" t="s">
        <v>62</v>
      </c>
      <c r="D10" s="73">
        <v>3733</v>
      </c>
      <c r="E10" s="73">
        <v>3187</v>
      </c>
      <c r="F10" s="73">
        <v>2609</v>
      </c>
      <c r="G10" s="87">
        <f t="shared" si="0"/>
        <v>69.89016876506831</v>
      </c>
    </row>
    <row r="11" spans="1:10" ht="15" x14ac:dyDescent="0.2">
      <c r="A11" s="88">
        <v>6223</v>
      </c>
      <c r="B11" s="55">
        <v>51</v>
      </c>
      <c r="C11" s="56" t="s">
        <v>62</v>
      </c>
      <c r="D11" s="73">
        <v>601</v>
      </c>
      <c r="E11" s="73">
        <v>131</v>
      </c>
      <c r="F11" s="73">
        <v>0</v>
      </c>
      <c r="G11" s="87">
        <f t="shared" si="0"/>
        <v>0</v>
      </c>
    </row>
    <row r="12" spans="1:10" ht="15" x14ac:dyDescent="0.2">
      <c r="A12" s="88">
        <v>2125</v>
      </c>
      <c r="B12" s="55">
        <v>51</v>
      </c>
      <c r="C12" s="56" t="s">
        <v>62</v>
      </c>
      <c r="D12" s="73">
        <v>0</v>
      </c>
      <c r="E12" s="73">
        <v>0</v>
      </c>
      <c r="F12" s="73">
        <v>500</v>
      </c>
      <c r="G12" s="87">
        <v>0</v>
      </c>
    </row>
    <row r="13" spans="1:10" ht="14.25" customHeight="1" x14ac:dyDescent="0.2">
      <c r="A13" s="88">
        <v>2125</v>
      </c>
      <c r="B13" s="55">
        <v>52</v>
      </c>
      <c r="C13" s="56" t="s">
        <v>67</v>
      </c>
      <c r="D13" s="73">
        <v>7312</v>
      </c>
      <c r="E13" s="73">
        <v>7501</v>
      </c>
      <c r="F13" s="73">
        <v>11167</v>
      </c>
      <c r="G13" s="87">
        <f t="shared" si="0"/>
        <v>152.72155361050329</v>
      </c>
      <c r="H13" s="62"/>
    </row>
    <row r="14" spans="1:10" ht="15.75" thickBot="1" x14ac:dyDescent="0.25">
      <c r="A14" s="81">
        <v>3636</v>
      </c>
      <c r="B14" s="72">
        <v>59</v>
      </c>
      <c r="C14" s="82" t="s">
        <v>80</v>
      </c>
      <c r="D14" s="83">
        <v>50</v>
      </c>
      <c r="E14" s="73">
        <v>9</v>
      </c>
      <c r="F14" s="73">
        <v>0</v>
      </c>
      <c r="G14" s="87">
        <v>0</v>
      </c>
    </row>
    <row r="15" spans="1:10" ht="16.5" thickTop="1" thickBot="1" x14ac:dyDescent="0.25">
      <c r="A15" s="121" t="s">
        <v>8</v>
      </c>
      <c r="B15" s="105"/>
      <c r="C15" s="106"/>
      <c r="D15" s="107">
        <f>SUM(D8:D14)</f>
        <v>14991</v>
      </c>
      <c r="E15" s="107">
        <f>SUM(E8:E14)</f>
        <v>13455</v>
      </c>
      <c r="F15" s="107">
        <f>SUM(F8:F14)</f>
        <v>17391</v>
      </c>
      <c r="G15" s="116">
        <f t="shared" si="0"/>
        <v>116.00960576345807</v>
      </c>
    </row>
    <row r="16" spans="1:10" ht="13.5" thickTop="1" x14ac:dyDescent="0.2">
      <c r="A16" s="84"/>
      <c r="B16" s="84"/>
      <c r="C16" s="4"/>
      <c r="D16" s="85"/>
      <c r="E16" s="85"/>
      <c r="F16" s="4"/>
      <c r="G16" s="84"/>
    </row>
    <row r="17" spans="1:7" x14ac:dyDescent="0.2">
      <c r="C17" s="4"/>
      <c r="D17" s="4"/>
      <c r="E17" s="4"/>
      <c r="F17" s="4"/>
    </row>
    <row r="18" spans="1:7" ht="15" customHeight="1" x14ac:dyDescent="0.2">
      <c r="C18" s="4"/>
      <c r="D18" s="4"/>
      <c r="E18" s="4"/>
      <c r="F18" s="4"/>
    </row>
    <row r="19" spans="1:7" ht="14.25" customHeight="1" x14ac:dyDescent="0.2">
      <c r="C19" s="4"/>
      <c r="D19" s="4"/>
      <c r="E19" s="4"/>
      <c r="F19" s="4"/>
    </row>
    <row r="20" spans="1:7" s="134" customFormat="1" ht="15.75" thickBot="1" x14ac:dyDescent="0.25">
      <c r="A20" s="130" t="s">
        <v>68</v>
      </c>
      <c r="B20" s="130"/>
      <c r="C20" s="131"/>
      <c r="D20" s="131"/>
      <c r="E20" s="132"/>
      <c r="F20" s="132">
        <f>F21+F28</f>
        <v>3115</v>
      </c>
      <c r="G20" s="133" t="s">
        <v>9</v>
      </c>
    </row>
    <row r="21" spans="1:7" ht="15" thickTop="1" x14ac:dyDescent="0.2">
      <c r="A21" s="59" t="s">
        <v>48</v>
      </c>
      <c r="B21" s="70"/>
      <c r="C21" s="70"/>
      <c r="D21" s="70"/>
      <c r="E21" s="70"/>
      <c r="F21" s="89">
        <f>F22+F24+F26</f>
        <v>1500</v>
      </c>
      <c r="G21" s="90" t="s">
        <v>58</v>
      </c>
    </row>
    <row r="22" spans="1:7" ht="15" x14ac:dyDescent="0.2">
      <c r="A22" s="66" t="s">
        <v>49</v>
      </c>
      <c r="B22" s="70"/>
      <c r="C22" s="70"/>
      <c r="D22" s="70"/>
      <c r="E22" s="70"/>
      <c r="F22" s="58">
        <v>1100</v>
      </c>
      <c r="G22" s="68" t="s">
        <v>9</v>
      </c>
    </row>
    <row r="23" spans="1:7" ht="40.5" customHeight="1" x14ac:dyDescent="0.2">
      <c r="A23" s="174" t="s">
        <v>81</v>
      </c>
      <c r="B23" s="175"/>
      <c r="C23" s="175"/>
      <c r="D23" s="175"/>
      <c r="E23" s="175"/>
      <c r="F23" s="175"/>
      <c r="G23" s="175"/>
    </row>
    <row r="24" spans="1:7" ht="15" x14ac:dyDescent="0.2">
      <c r="A24" s="66" t="s">
        <v>82</v>
      </c>
      <c r="B24" s="138"/>
      <c r="C24" s="138"/>
      <c r="D24" s="138"/>
      <c r="E24" s="138"/>
      <c r="F24" s="58">
        <v>280</v>
      </c>
      <c r="G24" s="68" t="s">
        <v>9</v>
      </c>
    </row>
    <row r="25" spans="1:7" ht="26.25" customHeight="1" x14ac:dyDescent="0.2">
      <c r="A25" s="180" t="s">
        <v>55</v>
      </c>
      <c r="B25" s="176"/>
      <c r="C25" s="176"/>
      <c r="D25" s="176"/>
      <c r="E25" s="176"/>
      <c r="F25" s="176"/>
      <c r="G25" s="176"/>
    </row>
    <row r="26" spans="1:7" ht="15" x14ac:dyDescent="0.2">
      <c r="A26" s="66" t="s">
        <v>83</v>
      </c>
      <c r="B26" s="138"/>
      <c r="C26" s="138"/>
      <c r="D26" s="138"/>
      <c r="E26" s="138"/>
      <c r="F26" s="58">
        <v>120</v>
      </c>
      <c r="G26" s="68" t="s">
        <v>9</v>
      </c>
    </row>
    <row r="27" spans="1:7" ht="38.25" customHeight="1" x14ac:dyDescent="0.2">
      <c r="A27" s="174" t="s">
        <v>56</v>
      </c>
      <c r="B27" s="176"/>
      <c r="C27" s="176"/>
      <c r="D27" s="176"/>
      <c r="E27" s="176"/>
      <c r="F27" s="176"/>
      <c r="G27" s="176"/>
    </row>
    <row r="28" spans="1:7" ht="26.25" customHeight="1" x14ac:dyDescent="0.2">
      <c r="A28" s="181" t="s">
        <v>134</v>
      </c>
      <c r="B28" s="182"/>
      <c r="C28" s="182"/>
      <c r="D28" s="182"/>
      <c r="E28" s="182"/>
      <c r="F28" s="89">
        <f>F29+F34</f>
        <v>1615</v>
      </c>
      <c r="G28" s="90" t="s">
        <v>58</v>
      </c>
    </row>
    <row r="29" spans="1:7" ht="15" x14ac:dyDescent="0.2">
      <c r="A29" s="66" t="s">
        <v>49</v>
      </c>
      <c r="B29" s="138"/>
      <c r="C29" s="138"/>
      <c r="D29" s="138"/>
      <c r="E29" s="138"/>
      <c r="F29" s="58">
        <v>1165</v>
      </c>
      <c r="G29" s="68" t="s">
        <v>9</v>
      </c>
    </row>
    <row r="30" spans="1:7" ht="117" customHeight="1" x14ac:dyDescent="0.2">
      <c r="A30" s="174" t="s">
        <v>129</v>
      </c>
      <c r="B30" s="174"/>
      <c r="C30" s="174"/>
      <c r="D30" s="174"/>
      <c r="E30" s="174"/>
      <c r="F30" s="174"/>
      <c r="G30" s="174"/>
    </row>
    <row r="31" spans="1:7" ht="28.5" customHeight="1" x14ac:dyDescent="0.2">
      <c r="A31" s="174"/>
      <c r="B31" s="174"/>
      <c r="C31" s="174"/>
      <c r="D31" s="174"/>
      <c r="E31" s="174"/>
      <c r="F31" s="174"/>
      <c r="G31" s="174"/>
    </row>
    <row r="32" spans="1:7" ht="15.75" customHeight="1" x14ac:dyDescent="0.2">
      <c r="A32" s="154"/>
      <c r="B32" s="154"/>
      <c r="C32" s="154"/>
      <c r="D32" s="154"/>
      <c r="E32" s="154"/>
      <c r="F32" s="154"/>
      <c r="G32" s="154"/>
    </row>
    <row r="33" spans="1:7" ht="20.25" customHeight="1" x14ac:dyDescent="0.2">
      <c r="A33" s="183" t="s">
        <v>135</v>
      </c>
      <c r="B33" s="184"/>
      <c r="C33" s="184"/>
      <c r="D33" s="184"/>
      <c r="E33" s="184"/>
      <c r="F33" s="89">
        <f>F34</f>
        <v>450</v>
      </c>
      <c r="G33" s="90" t="s">
        <v>58</v>
      </c>
    </row>
    <row r="34" spans="1:7" ht="15" x14ac:dyDescent="0.2">
      <c r="A34" s="66" t="s">
        <v>49</v>
      </c>
      <c r="B34" s="138"/>
      <c r="C34" s="138"/>
      <c r="D34" s="138"/>
      <c r="E34" s="138"/>
      <c r="F34" s="58">
        <v>450</v>
      </c>
      <c r="G34" s="68" t="s">
        <v>9</v>
      </c>
    </row>
    <row r="35" spans="1:7" ht="160.5" customHeight="1" x14ac:dyDescent="0.2">
      <c r="A35" s="174" t="s">
        <v>130</v>
      </c>
      <c r="B35" s="175"/>
      <c r="C35" s="175"/>
      <c r="D35" s="175"/>
      <c r="E35" s="175"/>
      <c r="F35" s="175"/>
      <c r="G35" s="175"/>
    </row>
    <row r="36" spans="1:7" ht="11.25" customHeight="1" x14ac:dyDescent="0.2">
      <c r="A36" s="176"/>
      <c r="B36" s="176"/>
      <c r="C36" s="176"/>
      <c r="D36" s="176"/>
      <c r="E36" s="176"/>
      <c r="F36" s="176"/>
      <c r="G36" s="176"/>
    </row>
    <row r="37" spans="1:7" ht="15" hidden="1" x14ac:dyDescent="0.2">
      <c r="A37" s="66" t="s">
        <v>82</v>
      </c>
      <c r="B37" s="70"/>
      <c r="C37" s="70"/>
      <c r="D37" s="70"/>
      <c r="E37" s="70"/>
      <c r="F37" s="58">
        <v>0</v>
      </c>
      <c r="G37" s="68" t="s">
        <v>9</v>
      </c>
    </row>
    <row r="38" spans="1:7" ht="26.25" hidden="1" customHeight="1" x14ac:dyDescent="0.2">
      <c r="A38" s="180" t="s">
        <v>55</v>
      </c>
      <c r="B38" s="176"/>
      <c r="C38" s="176"/>
      <c r="D38" s="176"/>
      <c r="E38" s="176"/>
      <c r="F38" s="176"/>
      <c r="G38" s="176"/>
    </row>
    <row r="39" spans="1:7" ht="15" hidden="1" x14ac:dyDescent="0.2">
      <c r="A39" s="66" t="s">
        <v>83</v>
      </c>
      <c r="B39" s="70"/>
      <c r="C39" s="70"/>
      <c r="D39" s="70"/>
      <c r="E39" s="70"/>
      <c r="F39" s="58">
        <v>0</v>
      </c>
      <c r="G39" s="68" t="s">
        <v>9</v>
      </c>
    </row>
    <row r="40" spans="1:7" ht="22.5" hidden="1" customHeight="1" x14ac:dyDescent="0.2">
      <c r="A40" s="174" t="s">
        <v>56</v>
      </c>
      <c r="B40" s="176"/>
      <c r="C40" s="176"/>
      <c r="D40" s="176"/>
      <c r="E40" s="176"/>
      <c r="F40" s="176"/>
      <c r="G40" s="176"/>
    </row>
    <row r="41" spans="1:7" ht="20.25" customHeight="1" x14ac:dyDescent="0.2">
      <c r="A41" s="60"/>
      <c r="B41" s="61"/>
      <c r="C41" s="61"/>
      <c r="D41" s="61"/>
      <c r="E41" s="61"/>
      <c r="F41" s="61"/>
      <c r="G41" s="61"/>
    </row>
    <row r="42" spans="1:7" s="134" customFormat="1" ht="15.75" hidden="1" thickBot="1" x14ac:dyDescent="0.25">
      <c r="A42" s="130" t="s">
        <v>70</v>
      </c>
      <c r="B42" s="130"/>
      <c r="C42" s="131"/>
      <c r="D42" s="131"/>
      <c r="E42" s="132"/>
      <c r="F42" s="132">
        <f>F44</f>
        <v>0</v>
      </c>
      <c r="G42" s="133" t="s">
        <v>9</v>
      </c>
    </row>
    <row r="43" spans="1:7" ht="14.25" hidden="1" x14ac:dyDescent="0.2">
      <c r="A43" s="59" t="s">
        <v>47</v>
      </c>
      <c r="B43" s="70"/>
      <c r="C43" s="70"/>
      <c r="D43" s="70"/>
      <c r="E43" s="70"/>
      <c r="F43" s="89">
        <f>F44</f>
        <v>0</v>
      </c>
      <c r="G43" s="90" t="s">
        <v>9</v>
      </c>
    </row>
    <row r="44" spans="1:7" ht="15" hidden="1" x14ac:dyDescent="0.2">
      <c r="A44" s="66" t="s">
        <v>46</v>
      </c>
      <c r="B44" s="70"/>
      <c r="C44" s="70"/>
      <c r="D44" s="70"/>
      <c r="E44" s="70"/>
      <c r="F44" s="58">
        <v>0</v>
      </c>
      <c r="G44" s="68" t="s">
        <v>9</v>
      </c>
    </row>
    <row r="45" spans="1:7" ht="41.1" hidden="1" customHeight="1" x14ac:dyDescent="0.2">
      <c r="A45" s="174" t="s">
        <v>84</v>
      </c>
      <c r="B45" s="175"/>
      <c r="C45" s="175"/>
      <c r="D45" s="175"/>
      <c r="E45" s="175"/>
      <c r="F45" s="175"/>
      <c r="G45" s="175"/>
    </row>
    <row r="46" spans="1:7" s="134" customFormat="1" ht="15.75" thickBot="1" x14ac:dyDescent="0.25">
      <c r="A46" s="130" t="s">
        <v>69</v>
      </c>
      <c r="B46" s="130"/>
      <c r="C46" s="131"/>
      <c r="D46" s="131"/>
      <c r="E46" s="132"/>
      <c r="F46" s="132">
        <f>F48+F50+F53+F56+F58+F60+F62+F64+F67</f>
        <v>2609</v>
      </c>
      <c r="G46" s="133" t="s">
        <v>9</v>
      </c>
    </row>
    <row r="47" spans="1:7" ht="15" thickTop="1" x14ac:dyDescent="0.2">
      <c r="A47" s="59" t="s">
        <v>48</v>
      </c>
      <c r="B47" s="70"/>
      <c r="C47" s="70"/>
      <c r="D47" s="70"/>
      <c r="E47" s="70"/>
      <c r="F47" s="89">
        <f>F48+F50+F53+F56+F58+F60+F62+F64+F67</f>
        <v>2609</v>
      </c>
      <c r="G47" s="90" t="s">
        <v>9</v>
      </c>
    </row>
    <row r="48" spans="1:7" ht="15" x14ac:dyDescent="0.2">
      <c r="A48" s="66" t="s">
        <v>12</v>
      </c>
      <c r="B48" s="66"/>
      <c r="C48" s="67"/>
      <c r="D48" s="67"/>
      <c r="E48" s="58"/>
      <c r="F48" s="58">
        <v>460</v>
      </c>
      <c r="G48" s="68" t="s">
        <v>9</v>
      </c>
    </row>
    <row r="49" spans="1:7" ht="65.25" customHeight="1" x14ac:dyDescent="0.2">
      <c r="A49" s="174" t="s">
        <v>131</v>
      </c>
      <c r="B49" s="175"/>
      <c r="C49" s="175"/>
      <c r="D49" s="175"/>
      <c r="E49" s="175"/>
      <c r="F49" s="175"/>
      <c r="G49" s="175"/>
    </row>
    <row r="50" spans="1:7" ht="15" x14ac:dyDescent="0.2">
      <c r="A50" s="66" t="s">
        <v>50</v>
      </c>
      <c r="B50" s="66"/>
      <c r="C50" s="67"/>
      <c r="D50" s="67"/>
      <c r="E50" s="58"/>
      <c r="F50" s="58">
        <v>3</v>
      </c>
      <c r="G50" s="68" t="s">
        <v>9</v>
      </c>
    </row>
    <row r="51" spans="1:7" ht="18.75" customHeight="1" x14ac:dyDescent="0.2">
      <c r="A51" s="174" t="s">
        <v>85</v>
      </c>
      <c r="B51" s="175"/>
      <c r="C51" s="175"/>
      <c r="D51" s="175"/>
      <c r="E51" s="175"/>
      <c r="F51" s="175"/>
      <c r="G51" s="175"/>
    </row>
    <row r="52" spans="1:7" ht="18.75" customHeight="1" x14ac:dyDescent="0.2">
      <c r="A52" s="146"/>
      <c r="B52" s="147"/>
      <c r="C52" s="147"/>
      <c r="D52" s="147"/>
      <c r="E52" s="147"/>
      <c r="F52" s="147"/>
      <c r="G52" s="147"/>
    </row>
    <row r="53" spans="1:7" ht="12.75" customHeight="1" x14ac:dyDescent="0.2">
      <c r="A53" s="66" t="s">
        <v>51</v>
      </c>
      <c r="B53" s="66"/>
      <c r="C53" s="67"/>
      <c r="D53" s="67"/>
      <c r="E53" s="58"/>
      <c r="F53" s="58">
        <v>60</v>
      </c>
      <c r="G53" s="68" t="s">
        <v>9</v>
      </c>
    </row>
    <row r="54" spans="1:7" ht="38.25" customHeight="1" x14ac:dyDescent="0.2">
      <c r="A54" s="174" t="s">
        <v>86</v>
      </c>
      <c r="B54" s="175"/>
      <c r="C54" s="175"/>
      <c r="D54" s="175"/>
      <c r="E54" s="175"/>
      <c r="F54" s="175"/>
      <c r="G54" s="175"/>
    </row>
    <row r="55" spans="1:7" ht="18.75" customHeight="1" x14ac:dyDescent="0.2">
      <c r="A55" s="154"/>
      <c r="B55" s="155"/>
      <c r="C55" s="155"/>
      <c r="D55" s="155"/>
      <c r="E55" s="155"/>
      <c r="F55" s="155"/>
      <c r="G55" s="155"/>
    </row>
    <row r="56" spans="1:7" ht="15" x14ac:dyDescent="0.2">
      <c r="A56" s="66" t="s">
        <v>6</v>
      </c>
      <c r="B56" s="66"/>
      <c r="C56" s="67"/>
      <c r="D56" s="67"/>
      <c r="E56" s="58"/>
      <c r="F56" s="58">
        <v>500</v>
      </c>
      <c r="G56" s="68" t="s">
        <v>9</v>
      </c>
    </row>
    <row r="57" spans="1:7" ht="41.25" customHeight="1" x14ac:dyDescent="0.2">
      <c r="A57" s="174" t="s">
        <v>132</v>
      </c>
      <c r="B57" s="175"/>
      <c r="C57" s="175"/>
      <c r="D57" s="175"/>
      <c r="E57" s="175"/>
      <c r="F57" s="175"/>
      <c r="G57" s="175"/>
    </row>
    <row r="58" spans="1:7" ht="18.75" customHeight="1" x14ac:dyDescent="0.2">
      <c r="A58" s="66" t="s">
        <v>52</v>
      </c>
      <c r="B58" s="66"/>
      <c r="C58" s="67"/>
      <c r="D58" s="67"/>
      <c r="E58" s="58"/>
      <c r="F58" s="58">
        <v>51</v>
      </c>
      <c r="G58" s="68" t="s">
        <v>9</v>
      </c>
    </row>
    <row r="59" spans="1:7" ht="45" customHeight="1" x14ac:dyDescent="0.2">
      <c r="A59" s="174" t="s">
        <v>87</v>
      </c>
      <c r="B59" s="175"/>
      <c r="C59" s="175"/>
      <c r="D59" s="175"/>
      <c r="E59" s="175"/>
      <c r="F59" s="175"/>
      <c r="G59" s="175"/>
    </row>
    <row r="60" spans="1:7" ht="15" x14ac:dyDescent="0.2">
      <c r="A60" s="66" t="s">
        <v>7</v>
      </c>
      <c r="B60" s="66"/>
      <c r="C60" s="67"/>
      <c r="D60" s="67"/>
      <c r="E60" s="58"/>
      <c r="F60" s="58">
        <v>1380</v>
      </c>
      <c r="G60" s="68" t="s">
        <v>9</v>
      </c>
    </row>
    <row r="61" spans="1:7" ht="129.75" customHeight="1" x14ac:dyDescent="0.2">
      <c r="A61" s="174" t="s">
        <v>138</v>
      </c>
      <c r="B61" s="175"/>
      <c r="C61" s="175"/>
      <c r="D61" s="175"/>
      <c r="E61" s="175"/>
      <c r="F61" s="175"/>
      <c r="G61" s="175"/>
    </row>
    <row r="62" spans="1:7" ht="15" x14ac:dyDescent="0.2">
      <c r="A62" s="66" t="s">
        <v>14</v>
      </c>
      <c r="B62" s="66"/>
      <c r="C62" s="67"/>
      <c r="D62" s="67"/>
      <c r="E62" s="58"/>
      <c r="F62" s="58">
        <v>40</v>
      </c>
      <c r="G62" s="68" t="s">
        <v>9</v>
      </c>
    </row>
    <row r="63" spans="1:7" ht="51" customHeight="1" x14ac:dyDescent="0.2">
      <c r="A63" s="174" t="s">
        <v>133</v>
      </c>
      <c r="B63" s="175"/>
      <c r="C63" s="175"/>
      <c r="D63" s="175"/>
      <c r="E63" s="175"/>
      <c r="F63" s="175"/>
      <c r="G63" s="175"/>
    </row>
    <row r="64" spans="1:7" ht="15" x14ac:dyDescent="0.2">
      <c r="A64" s="66" t="s">
        <v>53</v>
      </c>
      <c r="B64" s="66"/>
      <c r="C64" s="67"/>
      <c r="D64" s="67"/>
      <c r="E64" s="58"/>
      <c r="F64" s="58">
        <v>105</v>
      </c>
      <c r="G64" s="68" t="s">
        <v>9</v>
      </c>
    </row>
    <row r="65" spans="1:7" ht="32.1" customHeight="1" x14ac:dyDescent="0.2">
      <c r="A65" s="174" t="s">
        <v>88</v>
      </c>
      <c r="B65" s="175"/>
      <c r="C65" s="175"/>
      <c r="D65" s="175"/>
      <c r="E65" s="175"/>
      <c r="F65" s="175"/>
      <c r="G65" s="175"/>
    </row>
    <row r="66" spans="1:7" ht="16.5" customHeight="1" x14ac:dyDescent="0.2">
      <c r="A66" s="146"/>
      <c r="B66" s="147"/>
      <c r="C66" s="147"/>
      <c r="D66" s="147"/>
      <c r="E66" s="147"/>
      <c r="F66" s="147"/>
      <c r="G66" s="147"/>
    </row>
    <row r="67" spans="1:7" ht="15" x14ac:dyDescent="0.2">
      <c r="A67" s="66" t="s">
        <v>54</v>
      </c>
      <c r="B67" s="66"/>
      <c r="C67" s="67"/>
      <c r="D67" s="67"/>
      <c r="E67" s="58"/>
      <c r="F67" s="58">
        <v>10</v>
      </c>
      <c r="G67" s="68" t="s">
        <v>9</v>
      </c>
    </row>
    <row r="68" spans="1:7" ht="20.100000000000001" customHeight="1" x14ac:dyDescent="0.2">
      <c r="A68" s="174" t="s">
        <v>57</v>
      </c>
      <c r="B68" s="175"/>
      <c r="C68" s="175"/>
      <c r="D68" s="175"/>
      <c r="E68" s="175"/>
      <c r="F68" s="175"/>
      <c r="G68" s="175"/>
    </row>
    <row r="69" spans="1:7" ht="20.100000000000001" customHeight="1" x14ac:dyDescent="0.2">
      <c r="A69" s="60"/>
      <c r="B69" s="61"/>
      <c r="C69" s="61"/>
      <c r="D69" s="61"/>
      <c r="E69" s="61"/>
      <c r="F69" s="61"/>
      <c r="G69" s="61"/>
    </row>
    <row r="70" spans="1:7" s="134" customFormat="1" ht="15.75" hidden="1" thickBot="1" x14ac:dyDescent="0.25">
      <c r="A70" s="130" t="s">
        <v>89</v>
      </c>
      <c r="B70" s="130"/>
      <c r="C70" s="131"/>
      <c r="D70" s="131"/>
      <c r="E70" s="132"/>
      <c r="F70" s="132">
        <f>F72+F74</f>
        <v>0</v>
      </c>
      <c r="G70" s="133" t="s">
        <v>9</v>
      </c>
    </row>
    <row r="71" spans="1:7" ht="14.25" hidden="1" x14ac:dyDescent="0.2">
      <c r="A71" s="59" t="s">
        <v>47</v>
      </c>
      <c r="B71" s="70"/>
      <c r="C71" s="70"/>
      <c r="D71" s="70"/>
      <c r="E71" s="70"/>
      <c r="F71" s="89">
        <f>F72+F74</f>
        <v>0</v>
      </c>
      <c r="G71" s="90" t="s">
        <v>9</v>
      </c>
    </row>
    <row r="72" spans="1:7" ht="15" hidden="1" x14ac:dyDescent="0.2">
      <c r="A72" s="66" t="s">
        <v>7</v>
      </c>
      <c r="B72" s="66"/>
      <c r="C72" s="67"/>
      <c r="D72" s="67"/>
      <c r="E72" s="58"/>
      <c r="F72" s="58">
        <v>0</v>
      </c>
      <c r="G72" s="68" t="s">
        <v>9</v>
      </c>
    </row>
    <row r="73" spans="1:7" ht="42" hidden="1" customHeight="1" x14ac:dyDescent="0.2">
      <c r="A73" s="174" t="s">
        <v>90</v>
      </c>
      <c r="B73" s="174"/>
      <c r="C73" s="174"/>
      <c r="D73" s="174"/>
      <c r="E73" s="174"/>
      <c r="F73" s="174"/>
      <c r="G73" s="174"/>
    </row>
    <row r="74" spans="1:7" ht="15" hidden="1" x14ac:dyDescent="0.2">
      <c r="A74" s="66" t="s">
        <v>14</v>
      </c>
      <c r="B74" s="66"/>
      <c r="C74" s="67"/>
      <c r="D74" s="67"/>
      <c r="E74" s="58"/>
      <c r="F74" s="58">
        <v>0</v>
      </c>
      <c r="G74" s="68" t="s">
        <v>9</v>
      </c>
    </row>
    <row r="75" spans="1:7" ht="30.75" hidden="1" customHeight="1" x14ac:dyDescent="0.2">
      <c r="A75" s="174" t="s">
        <v>100</v>
      </c>
      <c r="B75" s="175"/>
      <c r="C75" s="175"/>
      <c r="D75" s="175"/>
      <c r="E75" s="175"/>
      <c r="F75" s="175"/>
      <c r="G75" s="175"/>
    </row>
    <row r="76" spans="1:7" ht="30.75" hidden="1" customHeight="1" x14ac:dyDescent="0.2">
      <c r="A76" s="137"/>
      <c r="B76" s="138"/>
      <c r="C76" s="138"/>
      <c r="D76" s="138"/>
      <c r="E76" s="138"/>
      <c r="F76" s="138"/>
      <c r="G76" s="138"/>
    </row>
    <row r="77" spans="1:7" s="134" customFormat="1" ht="15.75" thickBot="1" x14ac:dyDescent="0.25">
      <c r="A77" s="130" t="s">
        <v>123</v>
      </c>
      <c r="B77" s="130"/>
      <c r="C77" s="131"/>
      <c r="D77" s="131"/>
      <c r="E77" s="132"/>
      <c r="F77" s="132">
        <f>F78</f>
        <v>500</v>
      </c>
      <c r="G77" s="133" t="s">
        <v>9</v>
      </c>
    </row>
    <row r="78" spans="1:7" ht="15" thickTop="1" x14ac:dyDescent="0.2">
      <c r="A78" s="59" t="s">
        <v>127</v>
      </c>
      <c r="B78" s="138"/>
      <c r="C78" s="138"/>
      <c r="D78" s="138"/>
      <c r="E78" s="138"/>
      <c r="F78" s="89">
        <f>F79</f>
        <v>500</v>
      </c>
      <c r="G78" s="90" t="s">
        <v>58</v>
      </c>
    </row>
    <row r="79" spans="1:7" ht="15" x14ac:dyDescent="0.2">
      <c r="A79" s="66" t="s">
        <v>7</v>
      </c>
      <c r="B79" s="66"/>
      <c r="C79" s="67"/>
      <c r="D79" s="67"/>
      <c r="E79" s="58"/>
      <c r="F79" s="58">
        <v>500</v>
      </c>
      <c r="G79" s="68" t="s">
        <v>58</v>
      </c>
    </row>
    <row r="80" spans="1:7" ht="60.75" customHeight="1" x14ac:dyDescent="0.2">
      <c r="A80" s="174" t="s">
        <v>124</v>
      </c>
      <c r="B80" s="175"/>
      <c r="C80" s="175"/>
      <c r="D80" s="175"/>
      <c r="E80" s="175"/>
      <c r="F80" s="175"/>
      <c r="G80" s="175"/>
    </row>
    <row r="81" spans="1:7" ht="21" customHeight="1" x14ac:dyDescent="0.2">
      <c r="A81" s="60"/>
      <c r="B81" s="61"/>
      <c r="C81" s="61"/>
      <c r="D81" s="61"/>
      <c r="E81" s="61"/>
      <c r="F81" s="61"/>
      <c r="G81" s="61"/>
    </row>
    <row r="82" spans="1:7" s="134" customFormat="1" ht="15.75" thickBot="1" x14ac:dyDescent="0.25">
      <c r="A82" s="130" t="s">
        <v>91</v>
      </c>
      <c r="B82" s="130"/>
      <c r="C82" s="131"/>
      <c r="D82" s="131"/>
      <c r="E82" s="132"/>
      <c r="F82" s="132">
        <f>F86+F89</f>
        <v>11167</v>
      </c>
      <c r="G82" s="133" t="s">
        <v>9</v>
      </c>
    </row>
    <row r="83" spans="1:7" ht="15" hidden="1" thickTop="1" x14ac:dyDescent="0.2">
      <c r="A83" s="59" t="s">
        <v>95</v>
      </c>
      <c r="B83" s="70"/>
      <c r="C83" s="70"/>
      <c r="D83" s="70"/>
      <c r="E83" s="70"/>
      <c r="F83" s="89">
        <f>F84</f>
        <v>0</v>
      </c>
      <c r="G83" s="90" t="s">
        <v>58</v>
      </c>
    </row>
    <row r="84" spans="1:7" ht="15.75" hidden="1" thickTop="1" x14ac:dyDescent="0.2">
      <c r="A84" s="66" t="s">
        <v>93</v>
      </c>
      <c r="B84" s="66"/>
      <c r="C84" s="67"/>
      <c r="D84" s="67"/>
      <c r="E84" s="58"/>
      <c r="F84" s="58">
        <v>0</v>
      </c>
      <c r="G84" s="68" t="s">
        <v>58</v>
      </c>
    </row>
    <row r="85" spans="1:7" ht="110.25" hidden="1" customHeight="1" x14ac:dyDescent="0.2">
      <c r="A85" s="174" t="s">
        <v>94</v>
      </c>
      <c r="B85" s="175"/>
      <c r="C85" s="175"/>
      <c r="D85" s="175"/>
      <c r="E85" s="175"/>
      <c r="F85" s="175"/>
      <c r="G85" s="175"/>
    </row>
    <row r="86" spans="1:7" ht="15" thickTop="1" x14ac:dyDescent="0.2">
      <c r="A86" s="59" t="s">
        <v>92</v>
      </c>
      <c r="B86" s="70"/>
      <c r="C86" s="70"/>
      <c r="D86" s="70"/>
      <c r="E86" s="70"/>
      <c r="F86" s="89">
        <f>F87</f>
        <v>6667</v>
      </c>
      <c r="G86" s="90" t="s">
        <v>58</v>
      </c>
    </row>
    <row r="87" spans="1:7" ht="15" x14ac:dyDescent="0.2">
      <c r="A87" s="66" t="s">
        <v>93</v>
      </c>
      <c r="B87" s="66"/>
      <c r="C87" s="67"/>
      <c r="D87" s="67"/>
      <c r="E87" s="58"/>
      <c r="F87" s="58">
        <v>6667</v>
      </c>
      <c r="G87" s="68" t="s">
        <v>58</v>
      </c>
    </row>
    <row r="88" spans="1:7" ht="98.25" customHeight="1" x14ac:dyDescent="0.2">
      <c r="A88" s="174" t="s">
        <v>125</v>
      </c>
      <c r="B88" s="176"/>
      <c r="C88" s="176"/>
      <c r="D88" s="176"/>
      <c r="E88" s="176"/>
      <c r="F88" s="176"/>
      <c r="G88" s="176"/>
    </row>
    <row r="89" spans="1:7" ht="14.25" x14ac:dyDescent="0.2">
      <c r="A89" s="59" t="s">
        <v>128</v>
      </c>
      <c r="B89" s="138"/>
      <c r="C89" s="138"/>
      <c r="D89" s="138"/>
      <c r="E89" s="138"/>
      <c r="F89" s="89">
        <v>4500</v>
      </c>
      <c r="G89" s="90" t="s">
        <v>58</v>
      </c>
    </row>
    <row r="90" spans="1:7" ht="15" x14ac:dyDescent="0.2">
      <c r="A90" s="66" t="s">
        <v>93</v>
      </c>
      <c r="B90" s="66"/>
      <c r="C90" s="67"/>
      <c r="D90" s="67"/>
      <c r="E90" s="58"/>
      <c r="F90" s="58">
        <v>4500</v>
      </c>
      <c r="G90" s="68" t="s">
        <v>58</v>
      </c>
    </row>
    <row r="91" spans="1:7" ht="98.25" customHeight="1" x14ac:dyDescent="0.2">
      <c r="A91" s="174" t="s">
        <v>126</v>
      </c>
      <c r="B91" s="176"/>
      <c r="C91" s="176"/>
      <c r="D91" s="176"/>
      <c r="E91" s="176"/>
      <c r="F91" s="176"/>
      <c r="G91" s="176"/>
    </row>
    <row r="92" spans="1:7" s="134" customFormat="1" ht="15.75" hidden="1" thickBot="1" x14ac:dyDescent="0.25">
      <c r="A92" s="130" t="s">
        <v>96</v>
      </c>
      <c r="B92" s="130"/>
      <c r="C92" s="131"/>
      <c r="D92" s="131"/>
      <c r="E92" s="132"/>
      <c r="F92" s="132">
        <v>0</v>
      </c>
      <c r="G92" s="133" t="s">
        <v>9</v>
      </c>
    </row>
    <row r="93" spans="1:7" ht="42.95" hidden="1" customHeight="1" thickTop="1" x14ac:dyDescent="0.2">
      <c r="A93" s="178" t="s">
        <v>97</v>
      </c>
      <c r="B93" s="179"/>
      <c r="C93" s="179"/>
      <c r="D93" s="179"/>
      <c r="E93" s="179"/>
      <c r="F93" s="179"/>
      <c r="G93" s="179"/>
    </row>
  </sheetData>
  <mergeCells count="27">
    <mergeCell ref="A1:E1"/>
    <mergeCell ref="A23:G23"/>
    <mergeCell ref="A45:G45"/>
    <mergeCell ref="A49:G49"/>
    <mergeCell ref="A51:G51"/>
    <mergeCell ref="A38:G38"/>
    <mergeCell ref="A40:G40"/>
    <mergeCell ref="A28:E28"/>
    <mergeCell ref="A33:E33"/>
    <mergeCell ref="A25:G25"/>
    <mergeCell ref="A27:G27"/>
    <mergeCell ref="A35:G36"/>
    <mergeCell ref="A30:G31"/>
    <mergeCell ref="A93:G93"/>
    <mergeCell ref="A65:G65"/>
    <mergeCell ref="A68:G68"/>
    <mergeCell ref="A73:G73"/>
    <mergeCell ref="A75:G75"/>
    <mergeCell ref="A85:G85"/>
    <mergeCell ref="A88:G88"/>
    <mergeCell ref="A80:G80"/>
    <mergeCell ref="A91:G91"/>
    <mergeCell ref="A63:G63"/>
    <mergeCell ref="A54:G54"/>
    <mergeCell ref="A57:G57"/>
    <mergeCell ref="A59:G59"/>
    <mergeCell ref="A61:G61"/>
  </mergeCells>
  <pageMargins left="0.70866141732283472" right="0.70866141732283472" top="0.78740157480314965" bottom="0.78740157480314965" header="0.31496062992125984" footer="0.31496062992125984"/>
  <pageSetup paperSize="9" scale="66" firstPageNumber="82" fitToHeight="9999" orientation="portrait" useFirstPageNumber="1" r:id="rId1"/>
  <headerFooter alignWithMargins="0">
    <oddFooter>&amp;L&amp;"Arial,Kurzíva"Zastupitelstvo Olomouckého kraje 12-12-2014
6. - Rozpočet Olomouckého kraje 2015 - návrh rozpočtu
Příloha č. 3e) Evropské programy&amp;R&amp;"Arial,Kurzíva"Strana &amp;P (celkem 127)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4</vt:i4>
      </vt:variant>
    </vt:vector>
  </HeadingPairs>
  <TitlesOfParts>
    <vt:vector size="9" baseType="lpstr">
      <vt:lpstr>výdaje</vt:lpstr>
      <vt:lpstr>ORJ - 30</vt:lpstr>
      <vt:lpstr>ORJ - 59</vt:lpstr>
      <vt:lpstr>ORJ - 64</vt:lpstr>
      <vt:lpstr>ORJ - 74</vt:lpstr>
      <vt:lpstr>'ORJ - 30'!Oblast_tisku</vt:lpstr>
      <vt:lpstr>'ORJ - 59'!Oblast_tisku</vt:lpstr>
      <vt:lpstr>'ORJ - 64'!Oblast_tisku</vt:lpstr>
      <vt:lpstr>'ORJ - 74'!Oblast_tisku</vt:lpstr>
    </vt:vector>
  </TitlesOfParts>
  <Company>KUOK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poles</dc:creator>
  <cp:lastModifiedBy>Balabuch Petr</cp:lastModifiedBy>
  <cp:lastPrinted>2014-11-27T07:00:50Z</cp:lastPrinted>
  <dcterms:created xsi:type="dcterms:W3CDTF">2012-11-21T07:40:35Z</dcterms:created>
  <dcterms:modified xsi:type="dcterms:W3CDTF">2014-11-27T07:01:22Z</dcterms:modified>
</cp:coreProperties>
</file>