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ozpočet Olomouckého kraje\2024\ZOK 11.12.2023\"/>
    </mc:Choice>
  </mc:AlternateContent>
  <bookViews>
    <workbookView xWindow="-105" yWindow="-105" windowWidth="23250" windowHeight="12570" activeTab="1"/>
  </bookViews>
  <sheets>
    <sheet name="Souhrn " sheetId="1" r:id="rId1"/>
    <sheet name="Souhrn dle oblastí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'Souhrn '!$A$1:$H$22</definedName>
    <definedName name="_xlnm.Print_Area" localSheetId="1">'Souhrn dle oblastí'!$A$1:$H$58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G12" i="1" l="1"/>
  <c r="D12" i="1"/>
  <c r="G11" i="1" l="1"/>
  <c r="F11" i="1"/>
  <c r="D11" i="1"/>
  <c r="G10" i="1" l="1"/>
  <c r="D10" i="1"/>
  <c r="G9" i="1" l="1"/>
  <c r="G7" i="1" l="1"/>
  <c r="G6" i="1" l="1"/>
  <c r="F6" i="1"/>
  <c r="G5" i="1" l="1"/>
  <c r="F8" i="1" l="1"/>
  <c r="G8" i="1"/>
  <c r="J11" i="1" l="1"/>
  <c r="H11" i="1"/>
  <c r="J8" i="1" l="1"/>
  <c r="J6" i="1" l="1"/>
  <c r="I10" i="1" l="1"/>
  <c r="I9" i="1" l="1"/>
  <c r="I7" i="1" l="1"/>
  <c r="I5" i="1" l="1"/>
  <c r="C13" i="1"/>
  <c r="I13" i="1" l="1"/>
  <c r="G16" i="1" s="1"/>
  <c r="E13" i="1"/>
  <c r="H7" i="1" l="1"/>
  <c r="H10" i="1" l="1"/>
  <c r="H6" i="1"/>
  <c r="H9" i="1" l="1"/>
  <c r="H8" i="1" l="1"/>
  <c r="F13" i="1" l="1"/>
  <c r="H12" i="1" l="1"/>
  <c r="H5" i="1"/>
  <c r="J12" i="1" l="1"/>
  <c r="J13" i="1" s="1"/>
  <c r="G17" i="1" s="1"/>
  <c r="D13" i="1"/>
  <c r="H13" i="1" l="1"/>
  <c r="G13" i="1"/>
  <c r="G14" i="1" s="1"/>
  <c r="I14" i="1"/>
  <c r="G18" i="1" l="1"/>
</calcChain>
</file>

<file path=xl/sharedStrings.xml><?xml version="1.0" encoding="utf-8"?>
<sst xmlns="http://schemas.openxmlformats.org/spreadsheetml/2006/main" count="143" uniqueCount="46">
  <si>
    <t>v tis. Kč</t>
  </si>
  <si>
    <t>Předfinancování - úvěr</t>
  </si>
  <si>
    <t>Předfinancování - rozpočet OK</t>
  </si>
  <si>
    <t>IF PO</t>
  </si>
  <si>
    <t>Nájemné SMN</t>
  </si>
  <si>
    <t>Požadavky na rozpočet OK</t>
  </si>
  <si>
    <t>CELKEM</t>
  </si>
  <si>
    <t xml:space="preserve">Příloha </t>
  </si>
  <si>
    <t>nákupy</t>
  </si>
  <si>
    <t>rozpracované opravy</t>
  </si>
  <si>
    <t>rozpracované investice</t>
  </si>
  <si>
    <t>nové opravy</t>
  </si>
  <si>
    <t>nové investice</t>
  </si>
  <si>
    <t>projekty - neinvestiční</t>
  </si>
  <si>
    <t>projekty - investiční</t>
  </si>
  <si>
    <t xml:space="preserve">a) </t>
  </si>
  <si>
    <t xml:space="preserve">b) </t>
  </si>
  <si>
    <t>c)</t>
  </si>
  <si>
    <t xml:space="preserve">d) </t>
  </si>
  <si>
    <t>e)</t>
  </si>
  <si>
    <t xml:space="preserve">f) </t>
  </si>
  <si>
    <t>g)</t>
  </si>
  <si>
    <t>třída 5</t>
  </si>
  <si>
    <t>třída 6</t>
  </si>
  <si>
    <t xml:space="preserve">hrazeno z rozpočtu Olomouckého kraje celkem </t>
  </si>
  <si>
    <t>běžné výdaje</t>
  </si>
  <si>
    <t xml:space="preserve">kapitálové výdaje </t>
  </si>
  <si>
    <t>celkem</t>
  </si>
  <si>
    <t xml:space="preserve">Příloha č. 5 - Opravy, investice, nákupy a projekty </t>
  </si>
  <si>
    <t>Návrh rozpočtu Olomouckého kraje na rok 2024</t>
  </si>
  <si>
    <t>Celkové náklady v roce 2024</t>
  </si>
  <si>
    <t>h)</t>
  </si>
  <si>
    <t>Energetika</t>
  </si>
  <si>
    <t>Oblast školství</t>
  </si>
  <si>
    <t>Oblast sociální</t>
  </si>
  <si>
    <t>Oblast dopravy</t>
  </si>
  <si>
    <t>Oblast kultury</t>
  </si>
  <si>
    <t>Oblast zdravotnictví</t>
  </si>
  <si>
    <t>Oblast ostatní</t>
  </si>
  <si>
    <t>Rozpracované opravy</t>
  </si>
  <si>
    <t>Rozpracované investice</t>
  </si>
  <si>
    <t>Nové opravy</t>
  </si>
  <si>
    <t>Nové investice</t>
  </si>
  <si>
    <t>Nákupy</t>
  </si>
  <si>
    <t>Projekty - neinvestiční</t>
  </si>
  <si>
    <t>Projekty - investiční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</si>
</sst>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2" fillId="0" borderId="0" xfId="1" applyFont="1"/>
    <xf numFmtId="0" fontId="1" fillId="0" borderId="0" xfId="1"/>
    <xf numFmtId="3" fontId="3" fillId="0" borderId="2" xfId="1" applyNumberFormat="1" applyFont="1" applyBorder="1"/>
    <xf numFmtId="0" fontId="1" fillId="2" borderId="0" xfId="1" applyFill="1" applyBorder="1"/>
    <xf numFmtId="0" fontId="4" fillId="0" borderId="4" xfId="1" applyFont="1" applyFill="1" applyBorder="1"/>
    <xf numFmtId="0" fontId="4" fillId="0" borderId="5" xfId="1" applyFont="1" applyFill="1" applyBorder="1"/>
    <xf numFmtId="3" fontId="4" fillId="0" borderId="5" xfId="1" applyNumberFormat="1" applyFont="1" applyFill="1" applyBorder="1"/>
    <xf numFmtId="0" fontId="1" fillId="0" borderId="0" xfId="1" applyFill="1"/>
    <xf numFmtId="0" fontId="4" fillId="0" borderId="6" xfId="1" applyFont="1" applyFill="1" applyBorder="1"/>
    <xf numFmtId="3" fontId="4" fillId="0" borderId="7" xfId="1" applyNumberFormat="1" applyFont="1" applyFill="1" applyBorder="1"/>
    <xf numFmtId="0" fontId="5" fillId="0" borderId="0" xfId="1" applyFont="1" applyAlignment="1">
      <alignment horizontal="right"/>
    </xf>
    <xf numFmtId="4" fontId="5" fillId="0" borderId="0" xfId="1" applyNumberFormat="1" applyFont="1"/>
    <xf numFmtId="3" fontId="1" fillId="0" borderId="0" xfId="1" applyNumberFormat="1"/>
    <xf numFmtId="3" fontId="4" fillId="4" borderId="5" xfId="1" applyNumberFormat="1" applyFont="1" applyFill="1" applyBorder="1"/>
    <xf numFmtId="3" fontId="4" fillId="4" borderId="7" xfId="1" applyNumberFormat="1" applyFont="1" applyFill="1" applyBorder="1"/>
    <xf numFmtId="3" fontId="3" fillId="4" borderId="2" xfId="1" applyNumberFormat="1" applyFont="1" applyFill="1" applyBorder="1"/>
    <xf numFmtId="0" fontId="2" fillId="5" borderId="2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4" fontId="1" fillId="0" borderId="0" xfId="1" applyNumberFormat="1"/>
    <xf numFmtId="3" fontId="1" fillId="0" borderId="7" xfId="1" applyNumberFormat="1" applyFont="1" applyFill="1" applyBorder="1"/>
    <xf numFmtId="0" fontId="1" fillId="0" borderId="7" xfId="1" applyFont="1" applyFill="1" applyBorder="1"/>
    <xf numFmtId="0" fontId="7" fillId="0" borderId="7" xfId="1" applyFont="1" applyFill="1" applyBorder="1"/>
    <xf numFmtId="0" fontId="6" fillId="0" borderId="7" xfId="1" applyFont="1" applyBorder="1"/>
    <xf numFmtId="3" fontId="6" fillId="0" borderId="7" xfId="1" applyNumberFormat="1" applyFont="1" applyBorder="1"/>
    <xf numFmtId="0" fontId="1" fillId="0" borderId="0" xfId="1" applyFont="1" applyAlignment="1">
      <alignment horizontal="right"/>
    </xf>
    <xf numFmtId="0" fontId="6" fillId="0" borderId="11" xfId="1" applyFont="1" applyBorder="1"/>
    <xf numFmtId="3" fontId="1" fillId="0" borderId="11" xfId="1" applyNumberFormat="1" applyFont="1" applyFill="1" applyBorder="1"/>
    <xf numFmtId="0" fontId="1" fillId="0" borderId="11" xfId="1" applyFont="1" applyFill="1" applyBorder="1"/>
    <xf numFmtId="3" fontId="1" fillId="3" borderId="11" xfId="1" applyNumberFormat="1" applyFont="1" applyFill="1" applyBorder="1"/>
    <xf numFmtId="3" fontId="6" fillId="0" borderId="11" xfId="1" applyNumberFormat="1" applyFont="1" applyBorder="1"/>
    <xf numFmtId="0" fontId="2" fillId="5" borderId="10" xfId="1" applyFont="1" applyFill="1" applyBorder="1" applyAlignment="1">
      <alignment horizontal="center" vertical="center" wrapText="1"/>
    </xf>
    <xf numFmtId="3" fontId="4" fillId="0" borderId="12" xfId="1" applyNumberFormat="1" applyFont="1" applyFill="1" applyBorder="1"/>
    <xf numFmtId="3" fontId="4" fillId="0" borderId="13" xfId="1" applyNumberFormat="1" applyFont="1" applyFill="1" applyBorder="1"/>
    <xf numFmtId="3" fontId="3" fillId="0" borderId="10" xfId="1" applyNumberFormat="1" applyFont="1" applyBorder="1"/>
    <xf numFmtId="3" fontId="3" fillId="0" borderId="0" xfId="1" applyNumberFormat="1" applyFont="1"/>
    <xf numFmtId="3" fontId="1" fillId="0" borderId="7" xfId="3" applyNumberFormat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6" borderId="15" xfId="0" applyFont="1" applyFill="1" applyBorder="1"/>
    <xf numFmtId="0" fontId="9" fillId="6" borderId="16" xfId="0" applyFont="1" applyFill="1" applyBorder="1"/>
    <xf numFmtId="3" fontId="9" fillId="6" borderId="16" xfId="0" applyNumberFormat="1" applyFont="1" applyFill="1" applyBorder="1"/>
    <xf numFmtId="3" fontId="9" fillId="6" borderId="17" xfId="0" applyNumberFormat="1" applyFont="1" applyFill="1" applyBorder="1"/>
    <xf numFmtId="0" fontId="8" fillId="0" borderId="6" xfId="0" applyFont="1" applyBorder="1"/>
    <xf numFmtId="0" fontId="8" fillId="0" borderId="7" xfId="0" applyFont="1" applyBorder="1"/>
    <xf numFmtId="3" fontId="8" fillId="0" borderId="7" xfId="0" applyNumberFormat="1" applyFont="1" applyBorder="1"/>
    <xf numFmtId="3" fontId="8" fillId="0" borderId="18" xfId="0" applyNumberFormat="1" applyFont="1" applyBorder="1"/>
    <xf numFmtId="0" fontId="8" fillId="0" borderId="19" xfId="0" applyFont="1" applyBorder="1"/>
    <xf numFmtId="0" fontId="8" fillId="0" borderId="20" xfId="0" applyFont="1" applyBorder="1"/>
    <xf numFmtId="3" fontId="8" fillId="0" borderId="20" xfId="0" applyNumberFormat="1" applyFont="1" applyBorder="1"/>
    <xf numFmtId="3" fontId="8" fillId="0" borderId="21" xfId="0" applyNumberFormat="1" applyFont="1" applyBorder="1"/>
    <xf numFmtId="0" fontId="9" fillId="7" borderId="15" xfId="0" applyFont="1" applyFill="1" applyBorder="1"/>
    <xf numFmtId="0" fontId="9" fillId="7" borderId="16" xfId="0" applyFont="1" applyFill="1" applyBorder="1"/>
    <xf numFmtId="3" fontId="9" fillId="7" borderId="16" xfId="0" applyNumberFormat="1" applyFont="1" applyFill="1" applyBorder="1"/>
    <xf numFmtId="3" fontId="9" fillId="7" borderId="17" xfId="0" applyNumberFormat="1" applyFont="1" applyFill="1" applyBorder="1"/>
    <xf numFmtId="0" fontId="9" fillId="8" borderId="15" xfId="0" applyFont="1" applyFill="1" applyBorder="1"/>
    <xf numFmtId="0" fontId="9" fillId="8" borderId="16" xfId="0" applyFont="1" applyFill="1" applyBorder="1"/>
    <xf numFmtId="3" fontId="9" fillId="8" borderId="16" xfId="0" applyNumberFormat="1" applyFont="1" applyFill="1" applyBorder="1"/>
    <xf numFmtId="3" fontId="9" fillId="8" borderId="17" xfId="0" applyNumberFormat="1" applyFont="1" applyFill="1" applyBorder="1"/>
    <xf numFmtId="0" fontId="9" fillId="9" borderId="15" xfId="0" applyFont="1" applyFill="1" applyBorder="1"/>
    <xf numFmtId="0" fontId="9" fillId="9" borderId="16" xfId="0" applyFont="1" applyFill="1" applyBorder="1"/>
    <xf numFmtId="3" fontId="9" fillId="9" borderId="16" xfId="0" applyNumberFormat="1" applyFont="1" applyFill="1" applyBorder="1"/>
    <xf numFmtId="3" fontId="9" fillId="9" borderId="17" xfId="0" applyNumberFormat="1" applyFont="1" applyFill="1" applyBorder="1"/>
    <xf numFmtId="0" fontId="9" fillId="0" borderId="0" xfId="0" applyFont="1"/>
    <xf numFmtId="0" fontId="9" fillId="10" borderId="15" xfId="0" applyFont="1" applyFill="1" applyBorder="1"/>
    <xf numFmtId="0" fontId="9" fillId="10" borderId="16" xfId="0" applyFont="1" applyFill="1" applyBorder="1"/>
    <xf numFmtId="3" fontId="9" fillId="10" borderId="16" xfId="0" applyNumberFormat="1" applyFont="1" applyFill="1" applyBorder="1"/>
    <xf numFmtId="3" fontId="9" fillId="10" borderId="17" xfId="0" applyNumberFormat="1" applyFont="1" applyFill="1" applyBorder="1"/>
    <xf numFmtId="0" fontId="9" fillId="4" borderId="15" xfId="0" applyFont="1" applyFill="1" applyBorder="1"/>
    <xf numFmtId="0" fontId="9" fillId="4" borderId="16" xfId="0" applyFont="1" applyFill="1" applyBorder="1"/>
    <xf numFmtId="3" fontId="9" fillId="4" borderId="16" xfId="0" applyNumberFormat="1" applyFont="1" applyFill="1" applyBorder="1"/>
    <xf numFmtId="3" fontId="9" fillId="4" borderId="17" xfId="0" applyNumberFormat="1" applyFont="1" applyFill="1" applyBorder="1"/>
    <xf numFmtId="3" fontId="8" fillId="0" borderId="21" xfId="0" applyNumberFormat="1" applyFont="1" applyFill="1" applyBorder="1"/>
    <xf numFmtId="0" fontId="8" fillId="0" borderId="22" xfId="0" applyFont="1" applyBorder="1"/>
    <xf numFmtId="0" fontId="8" fillId="0" borderId="0" xfId="0" applyFont="1" applyBorder="1"/>
    <xf numFmtId="3" fontId="8" fillId="0" borderId="0" xfId="0" applyNumberFormat="1" applyFont="1" applyBorder="1"/>
    <xf numFmtId="3" fontId="8" fillId="0" borderId="23" xfId="0" applyNumberFormat="1" applyFont="1" applyBorder="1"/>
    <xf numFmtId="0" fontId="10" fillId="0" borderId="1" xfId="0" applyFont="1" applyBorder="1"/>
    <xf numFmtId="0" fontId="11" fillId="0" borderId="2" xfId="0" applyFont="1" applyBorder="1"/>
    <xf numFmtId="3" fontId="11" fillId="0" borderId="2" xfId="0" applyNumberFormat="1" applyFont="1" applyBorder="1"/>
    <xf numFmtId="3" fontId="11" fillId="0" borderId="14" xfId="0" applyNumberFormat="1" applyFont="1" applyBorder="1"/>
    <xf numFmtId="0" fontId="10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2" borderId="7" xfId="3" applyFill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5" borderId="8" xfId="2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3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1" fillId="0" borderId="7" xfId="3" applyBorder="1" applyAlignment="1">
      <alignment horizontal="left"/>
    </xf>
    <xf numFmtId="0" fontId="9" fillId="0" borderId="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</cellXfs>
  <cellStyles count="4">
    <cellStyle name="Normální" xfId="0" builtinId="0"/>
    <cellStyle name="Normální 2" xfId="1"/>
    <cellStyle name="Normální 2 2" xfId="3"/>
    <cellStyle name="normální_Požadavky na investice 2005 a plnění 2004-úprava" xfId="2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a)%20-%20Rozpracovan&#233;%20oprav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b)%20-%20Rozpracovan&#233;%20investi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c)%20-%20Nov&#233;%20oprav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d)%20-%20Nov&#233;%20investic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e)%20-%20Nov&#233;%20n&#225;kup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f)%20-%20Projekty%20-%20neinvesti&#269;n&#237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g)%20-%20Projekty%20-%20investi&#269;n&#237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h)%20-%20Energetika%20-%20investice%20i%20neinvest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7"/>
      <sheetName val="Oblast kultury - ORJ 17  "/>
    </sheetNames>
    <sheetDataSet>
      <sheetData sheetId="0">
        <row r="12">
          <cell r="G12">
            <v>19233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7"/>
      <sheetName val="Oblast sociální - ORJ 17 "/>
      <sheetName val="Oblast dopravy - ORJ 12 "/>
      <sheetName val="Oblast dopravy - ORJ 17 "/>
      <sheetName val="Oblast kultury - ORJ 17"/>
      <sheetName val="Oblast zdravotnictví - ORJ 17 "/>
      <sheetName val="Oblast zdrav. SMN - ORJ 17"/>
      <sheetName val="Oblast ostatní - ORJ 17"/>
    </sheetNames>
    <sheetDataSet>
      <sheetData sheetId="0">
        <row r="14">
          <cell r="F14">
            <v>4000</v>
          </cell>
          <cell r="G14">
            <v>279300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0 ž"/>
      <sheetName val="Oblast školství - ORJ 17"/>
      <sheetName val="Oblast sociální - ORJ 11 ž"/>
      <sheetName val="Oblast kultury - ORJ 13ž"/>
      <sheetName val="Oblast kultury - ORJ 17ž "/>
      <sheetName val="Oblast zdravotnictví - ORJ 14 ž"/>
      <sheetName val="Oblast KÚOK - ORJ 03"/>
    </sheetNames>
    <sheetDataSet>
      <sheetData sheetId="0">
        <row r="16">
          <cell r="G16">
            <v>58980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0 ž "/>
      <sheetName val="Oblast školství - ORJ 17 ž "/>
      <sheetName val="Oblast školství - ORJ 17  "/>
      <sheetName val="Oblast sociální - ORJ 11 ž"/>
      <sheetName val="Oblast sociální - ORJ 17  ž"/>
      <sheetName val="Oblast sociální - ORJ 17 "/>
      <sheetName val="Oblast dopravy - ORJ 12"/>
      <sheetName val="Oblast kultury - ORJ 13ž"/>
      <sheetName val="Oblast kultury - ORJ 17ž "/>
      <sheetName val="Oblast zdravotnictví - ORJ 14 ž"/>
      <sheetName val="Oblast zdravotnictví - ORJ 17ž"/>
      <sheetName val="Oblast zdravotnictví - ORJ 17"/>
      <sheetName val="Oblast zdrav. SMN - ORJ 17"/>
      <sheetName val="Oblast KÚOK - ORJ 03"/>
      <sheetName val="Oblast IT investice ORJ 06 "/>
      <sheetName val="Oblast krizého řízení-ORJ 18"/>
    </sheetNames>
    <sheetDataSet>
      <sheetData sheetId="0">
        <row r="25">
          <cell r="E25">
            <v>0</v>
          </cell>
          <cell r="F25">
            <v>24407</v>
          </cell>
          <cell r="G25">
            <v>549978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RJ 10 - nákupy"/>
      <sheetName val="ORJ 11 - nákupy"/>
      <sheetName val="ORJ 12 - nákupy"/>
      <sheetName val="ORJ 13 - nákupy"/>
      <sheetName val="ORJ 14 - nákupy"/>
    </sheetNames>
    <sheetDataSet>
      <sheetData sheetId="0">
        <row r="13">
          <cell r="G13">
            <v>24471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Školství - ORJ 10"/>
      <sheetName val="Školství - ORJ 64"/>
      <sheetName val="Sociální - ORJ 60"/>
      <sheetName val="Sociální - ORJ 64"/>
      <sheetName val="ORJ 64 kultura"/>
      <sheetName val="Životní prostředí - ORJ 59"/>
      <sheetName val="ORJ 33 - podpora venkova"/>
      <sheetName val="ORJ 74 region. rozvoj"/>
      <sheetName val="Projekt. příprava - ORJ 30"/>
    </sheetNames>
    <sheetDataSet>
      <sheetData sheetId="0">
        <row r="19">
          <cell r="D19">
            <v>31210</v>
          </cell>
          <cell r="G19">
            <v>31515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0"/>
      <sheetName val="Oblast školství - ORJ 52"/>
      <sheetName val="Oblast školství - ORJ 59"/>
      <sheetName val="Oblast sociální - ORJ 52 "/>
      <sheetName val="Oblast dopravy - ORJ 12"/>
      <sheetName val="Oblast dopravy - ORJ 50"/>
      <sheetName val="Oblast kultury - ORJ 52"/>
      <sheetName val="Oblast kultury - ORJ 59 "/>
      <sheetName val="Oblast zdravotnictví - ORJ 52"/>
      <sheetName val="Oblast zdravotnictví - ORJ 59 "/>
      <sheetName val="Oblast ostatní - ORJ 52 "/>
      <sheetName val="Oblast ICT technologie - ORJ 59"/>
      <sheetName val="územní plánování - ORJ 59 "/>
    </sheetNames>
    <sheetDataSet>
      <sheetData sheetId="0">
        <row r="19">
          <cell r="C19">
            <v>488136</v>
          </cell>
          <cell r="F19">
            <v>1000</v>
          </cell>
          <cell r="G19">
            <v>513889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- Energetika"/>
      <sheetName val="Energetické služby - ORJ 08"/>
      <sheetName val="Oblast KOTELNY - ORJ 17 "/>
      <sheetName val="Oblast KOTELNY - ORJ 13"/>
      <sheetName val="Oblast REÚO - ORJ 17 "/>
      <sheetName val="Oblast REÚO - ORJ 13"/>
      <sheetName val="Oblast OKNA - ORJ 10"/>
      <sheetName val="Oblast FVE - ORJ 52 "/>
      <sheetName val="Oblast FVE - ORJ 10"/>
      <sheetName val="Oblast FVE - ORJ 14"/>
    </sheetNames>
    <sheetDataSet>
      <sheetData sheetId="0">
        <row r="38">
          <cell r="D38">
            <v>16380</v>
          </cell>
          <cell r="E38">
            <v>180735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view="pageBreakPreview" zoomScaleNormal="100" zoomScaleSheetLayoutView="100" workbookViewId="0">
      <selection activeCell="A13" sqref="A13:B13"/>
    </sheetView>
  </sheetViews>
  <sheetFormatPr defaultColWidth="9.140625" defaultRowHeight="12.75" x14ac:dyDescent="0.2"/>
  <cols>
    <col min="1" max="1" width="9.28515625" style="2" customWidth="1"/>
    <col min="2" max="2" width="25.28515625" style="2" customWidth="1"/>
    <col min="3" max="3" width="25.7109375" style="2" customWidth="1"/>
    <col min="4" max="4" width="24.5703125" style="2" customWidth="1"/>
    <col min="5" max="5" width="20.42578125" style="2" customWidth="1"/>
    <col min="6" max="6" width="19.42578125" style="2" customWidth="1"/>
    <col min="7" max="7" width="24.140625" style="2" customWidth="1"/>
    <col min="8" max="8" width="27" style="2" customWidth="1"/>
    <col min="9" max="9" width="12.85546875" style="2" customWidth="1"/>
    <col min="10" max="10" width="11.140625" style="2" customWidth="1"/>
    <col min="11" max="16384" width="9.140625" style="2"/>
  </cols>
  <sheetData>
    <row r="1" spans="1:10" ht="18" x14ac:dyDescent="0.25">
      <c r="A1" s="1" t="s">
        <v>29</v>
      </c>
    </row>
    <row r="2" spans="1:10" ht="18" x14ac:dyDescent="0.25">
      <c r="A2" s="1" t="s">
        <v>28</v>
      </c>
    </row>
    <row r="3" spans="1:10" ht="13.5" thickBot="1" x14ac:dyDescent="0.25">
      <c r="H3" s="25" t="s">
        <v>0</v>
      </c>
    </row>
    <row r="4" spans="1:10" ht="36.75" thickBot="1" x14ac:dyDescent="0.25">
      <c r="A4" s="88" t="s">
        <v>7</v>
      </c>
      <c r="B4" s="89"/>
      <c r="C4" s="17" t="s">
        <v>1</v>
      </c>
      <c r="D4" s="17" t="s">
        <v>2</v>
      </c>
      <c r="E4" s="17" t="s">
        <v>3</v>
      </c>
      <c r="F4" s="17" t="s">
        <v>4</v>
      </c>
      <c r="G4" s="18" t="s">
        <v>5</v>
      </c>
      <c r="H4" s="31" t="s">
        <v>30</v>
      </c>
      <c r="I4" s="26" t="s">
        <v>22</v>
      </c>
      <c r="J4" s="23" t="s">
        <v>23</v>
      </c>
    </row>
    <row r="5" spans="1:10" s="8" customFormat="1" ht="15" x14ac:dyDescent="0.2">
      <c r="A5" s="5" t="s">
        <v>15</v>
      </c>
      <c r="B5" s="6" t="s">
        <v>39</v>
      </c>
      <c r="C5" s="14"/>
      <c r="D5" s="14"/>
      <c r="E5" s="7"/>
      <c r="F5" s="14"/>
      <c r="G5" s="14">
        <f>[1]Souhrn!$G$12</f>
        <v>19233</v>
      </c>
      <c r="H5" s="32">
        <f>SUM(C5:G5)</f>
        <v>19233</v>
      </c>
      <c r="I5" s="27">
        <f>SUM(G5)</f>
        <v>19233</v>
      </c>
      <c r="J5" s="21"/>
    </row>
    <row r="6" spans="1:10" s="8" customFormat="1" ht="15" x14ac:dyDescent="0.2">
      <c r="A6" s="9" t="s">
        <v>16</v>
      </c>
      <c r="B6" s="6" t="s">
        <v>40</v>
      </c>
      <c r="C6" s="15"/>
      <c r="D6" s="15"/>
      <c r="E6" s="10"/>
      <c r="F6" s="15">
        <f>[2]Souhrn!$F$14</f>
        <v>4000</v>
      </c>
      <c r="G6" s="15">
        <f>[2]Souhrn!$G$14</f>
        <v>279300</v>
      </c>
      <c r="H6" s="33">
        <f t="shared" ref="H6:H12" si="0">SUM(C6:G6)</f>
        <v>283300</v>
      </c>
      <c r="I6" s="28"/>
      <c r="J6" s="20">
        <f>G6+F6</f>
        <v>283300</v>
      </c>
    </row>
    <row r="7" spans="1:10" s="8" customFormat="1" ht="15" x14ac:dyDescent="0.2">
      <c r="A7" s="9" t="s">
        <v>17</v>
      </c>
      <c r="B7" s="6" t="s">
        <v>41</v>
      </c>
      <c r="C7" s="15"/>
      <c r="D7" s="15"/>
      <c r="E7" s="10"/>
      <c r="F7" s="15"/>
      <c r="G7" s="15">
        <f>[3]Souhrn!$G$16</f>
        <v>58980</v>
      </c>
      <c r="H7" s="33">
        <f>SUM(C7:G7)</f>
        <v>58980</v>
      </c>
      <c r="I7" s="27">
        <f>SUM(F7:G7)</f>
        <v>58980</v>
      </c>
      <c r="J7" s="21"/>
    </row>
    <row r="8" spans="1:10" s="8" customFormat="1" ht="15" x14ac:dyDescent="0.2">
      <c r="A8" s="9" t="s">
        <v>18</v>
      </c>
      <c r="B8" s="6" t="s">
        <v>42</v>
      </c>
      <c r="C8" s="15"/>
      <c r="D8" s="15"/>
      <c r="E8" s="10">
        <f>[4]Souhrn!$E$25</f>
        <v>0</v>
      </c>
      <c r="F8" s="15">
        <f>[4]Souhrn!$F$25</f>
        <v>24407</v>
      </c>
      <c r="G8" s="15">
        <f>[4]Souhrn!$G$25</f>
        <v>549978</v>
      </c>
      <c r="H8" s="33">
        <f t="shared" si="0"/>
        <v>574385</v>
      </c>
      <c r="I8" s="28"/>
      <c r="J8" s="20">
        <f>SUM(E8:G8)</f>
        <v>574385</v>
      </c>
    </row>
    <row r="9" spans="1:10" s="8" customFormat="1" ht="15" x14ac:dyDescent="0.2">
      <c r="A9" s="9" t="s">
        <v>19</v>
      </c>
      <c r="B9" s="6" t="s">
        <v>43</v>
      </c>
      <c r="C9" s="15"/>
      <c r="D9" s="15"/>
      <c r="E9" s="10"/>
      <c r="F9" s="15"/>
      <c r="G9" s="15">
        <f>[5]Souhrn!$G$13</f>
        <v>24471</v>
      </c>
      <c r="H9" s="33">
        <f t="shared" si="0"/>
        <v>24471</v>
      </c>
      <c r="I9" s="29">
        <f>SUM(G9)</f>
        <v>24471</v>
      </c>
      <c r="J9" s="22"/>
    </row>
    <row r="10" spans="1:10" s="8" customFormat="1" ht="15" x14ac:dyDescent="0.2">
      <c r="A10" s="9" t="s">
        <v>20</v>
      </c>
      <c r="B10" s="6" t="s">
        <v>44</v>
      </c>
      <c r="C10" s="15"/>
      <c r="D10" s="15">
        <f>[6]Souhrn!$D$19</f>
        <v>31210</v>
      </c>
      <c r="E10" s="10"/>
      <c r="F10" s="15"/>
      <c r="G10" s="15">
        <f>[6]Souhrn!$G$19</f>
        <v>31515</v>
      </c>
      <c r="H10" s="33">
        <f t="shared" si="0"/>
        <v>62725</v>
      </c>
      <c r="I10" s="27">
        <f>SUM(D10,G10)</f>
        <v>62725</v>
      </c>
      <c r="J10" s="21"/>
    </row>
    <row r="11" spans="1:10" s="8" customFormat="1" ht="15" x14ac:dyDescent="0.2">
      <c r="A11" s="9" t="s">
        <v>21</v>
      </c>
      <c r="B11" s="6" t="s">
        <v>45</v>
      </c>
      <c r="C11" s="15"/>
      <c r="D11" s="15">
        <f>[7]Souhrn!$C$19</f>
        <v>488136</v>
      </c>
      <c r="E11" s="10"/>
      <c r="F11" s="15">
        <f>[7]Souhrn!$F$19</f>
        <v>1000</v>
      </c>
      <c r="G11" s="15">
        <f>[7]Souhrn!$G$19</f>
        <v>513889</v>
      </c>
      <c r="H11" s="33">
        <f>SUM(C11:G11)</f>
        <v>1003025</v>
      </c>
      <c r="I11" s="28"/>
      <c r="J11" s="20">
        <f>SUM(D11,F11:G11)</f>
        <v>1003025</v>
      </c>
    </row>
    <row r="12" spans="1:10" s="8" customFormat="1" ht="15.75" thickBot="1" x14ac:dyDescent="0.25">
      <c r="A12" s="9" t="s">
        <v>31</v>
      </c>
      <c r="B12" s="6" t="s">
        <v>32</v>
      </c>
      <c r="C12" s="15"/>
      <c r="D12" s="15">
        <f>'[8]Rekapitulace - Energetika'!$D$38</f>
        <v>16380</v>
      </c>
      <c r="E12" s="10"/>
      <c r="F12" s="15"/>
      <c r="G12" s="15">
        <f>'[8]Rekapitulace - Energetika'!$E$38</f>
        <v>180735</v>
      </c>
      <c r="H12" s="33">
        <f t="shared" si="0"/>
        <v>197115</v>
      </c>
      <c r="I12" s="27">
        <v>87894</v>
      </c>
      <c r="J12" s="20">
        <f>SUM(C12,H12)-I12</f>
        <v>109221</v>
      </c>
    </row>
    <row r="13" spans="1:10" ht="16.5" thickBot="1" x14ac:dyDescent="0.3">
      <c r="A13" s="86" t="s">
        <v>6</v>
      </c>
      <c r="B13" s="87"/>
      <c r="C13" s="16">
        <f t="shared" ref="C13:F13" si="1">SUM(C5:C12)</f>
        <v>0</v>
      </c>
      <c r="D13" s="16">
        <f t="shared" si="1"/>
        <v>535726</v>
      </c>
      <c r="E13" s="3">
        <f t="shared" si="1"/>
        <v>0</v>
      </c>
      <c r="F13" s="16">
        <f t="shared" si="1"/>
        <v>29407</v>
      </c>
      <c r="G13" s="16">
        <f>SUM(G5:G12)</f>
        <v>1658101</v>
      </c>
      <c r="H13" s="34">
        <f>SUM(H5:H12)</f>
        <v>2223234</v>
      </c>
      <c r="I13" s="30">
        <f>SUM(I5:I12)</f>
        <v>253303</v>
      </c>
      <c r="J13" s="24">
        <f>SUM(J5:J12)</f>
        <v>1969931</v>
      </c>
    </row>
    <row r="14" spans="1:10" ht="21" customHeight="1" x14ac:dyDescent="0.25">
      <c r="E14" s="2" t="s">
        <v>24</v>
      </c>
      <c r="G14" s="35">
        <f>SUM(C13,D13,F13,G13,E13)</f>
        <v>2223234</v>
      </c>
      <c r="I14" s="90">
        <f>SUM(I13:J13)</f>
        <v>2223234</v>
      </c>
      <c r="J14" s="91"/>
    </row>
    <row r="15" spans="1:10" x14ac:dyDescent="0.2">
      <c r="E15" s="11"/>
      <c r="F15" s="12"/>
      <c r="G15" s="13"/>
    </row>
    <row r="16" spans="1:10" x14ac:dyDescent="0.2">
      <c r="E16" s="92" t="s">
        <v>25</v>
      </c>
      <c r="F16" s="92"/>
      <c r="G16" s="36">
        <f>SUM(I13)</f>
        <v>253303</v>
      </c>
    </row>
    <row r="17" spans="5:7" x14ac:dyDescent="0.2">
      <c r="E17" s="92" t="s">
        <v>26</v>
      </c>
      <c r="F17" s="92"/>
      <c r="G17" s="36">
        <f>SUM('Souhrn '!$J$13)</f>
        <v>1969931</v>
      </c>
    </row>
    <row r="18" spans="5:7" x14ac:dyDescent="0.2">
      <c r="E18" s="85" t="s">
        <v>27</v>
      </c>
      <c r="F18" s="85"/>
      <c r="G18" s="36">
        <f>SUM(G16:G17)</f>
        <v>2223234</v>
      </c>
    </row>
    <row r="19" spans="5:7" x14ac:dyDescent="0.2">
      <c r="E19" s="4"/>
      <c r="F19" s="19"/>
    </row>
    <row r="20" spans="5:7" x14ac:dyDescent="0.2">
      <c r="F20" s="19"/>
    </row>
    <row r="21" spans="5:7" x14ac:dyDescent="0.2">
      <c r="F21" s="19"/>
    </row>
    <row r="26" spans="5:7" x14ac:dyDescent="0.2">
      <c r="F26" s="13"/>
    </row>
    <row r="27" spans="5:7" x14ac:dyDescent="0.2">
      <c r="F27" s="13"/>
    </row>
    <row r="28" spans="5:7" x14ac:dyDescent="0.2">
      <c r="F28" s="13"/>
    </row>
    <row r="29" spans="5:7" x14ac:dyDescent="0.2">
      <c r="F29" s="13"/>
    </row>
    <row r="30" spans="5:7" x14ac:dyDescent="0.2">
      <c r="F30" s="13"/>
    </row>
    <row r="31" spans="5:7" x14ac:dyDescent="0.2">
      <c r="F31" s="13"/>
    </row>
    <row r="32" spans="5:7" x14ac:dyDescent="0.2">
      <c r="F32" s="13"/>
    </row>
    <row r="33" spans="6:6" x14ac:dyDescent="0.2">
      <c r="F33" s="13"/>
    </row>
    <row r="34" spans="6:6" x14ac:dyDescent="0.2">
      <c r="F34" s="13"/>
    </row>
    <row r="35" spans="6:6" x14ac:dyDescent="0.2">
      <c r="F35" s="13"/>
    </row>
    <row r="36" spans="6:6" x14ac:dyDescent="0.2">
      <c r="F36" s="13"/>
    </row>
  </sheetData>
  <mergeCells count="6">
    <mergeCell ref="E18:F18"/>
    <mergeCell ref="A13:B13"/>
    <mergeCell ref="A4:B4"/>
    <mergeCell ref="I14:J14"/>
    <mergeCell ref="E16:F16"/>
    <mergeCell ref="E17:F17"/>
  </mergeCells>
  <pageMargins left="0.39370078740157483" right="0.39370078740157483" top="0.78740157480314965" bottom="0.78740157480314965" header="0.31496062992125984" footer="0.31496062992125984"/>
  <pageSetup paperSize="9" scale="79" firstPageNumber="109" fitToHeight="0" orientation="landscape" useFirstPageNumber="1" r:id="rId1"/>
  <headerFooter>
    <oddFooter>&amp;L&amp;"Arial,Kurzíva"Zastupitelstvo Olomouckého kraje 11.12.2023
2.1. - Rozpočet OK na rok  2024 - návrh rozpočtu  
Příloha č. 5 - Opravy, investice a projekty&amp;R&amp;"Arial,Kurzíva"Strana &amp;P (celkem 216)</oddFooter>
  </headerFooter>
  <rowBreaks count="1" manualBreakCount="1">
    <brk id="25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zoomScaleNormal="100" zoomScaleSheetLayoutView="100" workbookViewId="0">
      <selection activeCell="F12" sqref="F12"/>
    </sheetView>
  </sheetViews>
  <sheetFormatPr defaultRowHeight="14.25" x14ac:dyDescent="0.2"/>
  <cols>
    <col min="1" max="1" width="9.140625" style="37"/>
    <col min="2" max="2" width="24.5703125" style="37" customWidth="1"/>
    <col min="3" max="3" width="16.7109375" style="37" hidden="1" customWidth="1"/>
    <col min="4" max="4" width="17.5703125" style="37" customWidth="1"/>
    <col min="5" max="5" width="9.140625" style="37"/>
    <col min="6" max="6" width="13.5703125" style="37" customWidth="1"/>
    <col min="7" max="7" width="15.42578125" style="37" customWidth="1"/>
    <col min="8" max="8" width="16.7109375" style="37" customWidth="1"/>
    <col min="9" max="16384" width="9.140625" style="37"/>
  </cols>
  <sheetData>
    <row r="1" spans="1:9" ht="15" thickBot="1" x14ac:dyDescent="0.25"/>
    <row r="2" spans="1:9" s="39" customFormat="1" ht="45.75" thickBot="1" x14ac:dyDescent="0.3">
      <c r="A2" s="93" t="s">
        <v>7</v>
      </c>
      <c r="B2" s="94"/>
      <c r="C2" s="83" t="s">
        <v>1</v>
      </c>
      <c r="D2" s="83" t="s">
        <v>2</v>
      </c>
      <c r="E2" s="83" t="s">
        <v>3</v>
      </c>
      <c r="F2" s="83" t="s">
        <v>4</v>
      </c>
      <c r="G2" s="83" t="s">
        <v>5</v>
      </c>
      <c r="H2" s="84" t="s">
        <v>30</v>
      </c>
      <c r="I2" s="38"/>
    </row>
    <row r="3" spans="1:9" ht="15" x14ac:dyDescent="0.25">
      <c r="A3" s="40" t="s">
        <v>33</v>
      </c>
      <c r="B3" s="41"/>
      <c r="C3" s="42">
        <v>0</v>
      </c>
      <c r="D3" s="42">
        <v>134577</v>
      </c>
      <c r="E3" s="42">
        <v>0</v>
      </c>
      <c r="F3" s="42">
        <v>0</v>
      </c>
      <c r="G3" s="42">
        <v>461539</v>
      </c>
      <c r="H3" s="43">
        <v>596116</v>
      </c>
    </row>
    <row r="4" spans="1:9" x14ac:dyDescent="0.2">
      <c r="A4" s="44" t="s">
        <v>15</v>
      </c>
      <c r="B4" s="45" t="s">
        <v>9</v>
      </c>
      <c r="C4" s="46"/>
      <c r="D4" s="46"/>
      <c r="E4" s="46"/>
      <c r="F4" s="46"/>
      <c r="G4" s="46">
        <v>13200</v>
      </c>
      <c r="H4" s="47">
        <v>13200</v>
      </c>
    </row>
    <row r="5" spans="1:9" x14ac:dyDescent="0.2">
      <c r="A5" s="44" t="s">
        <v>16</v>
      </c>
      <c r="B5" s="45" t="s">
        <v>10</v>
      </c>
      <c r="C5" s="46"/>
      <c r="D5" s="46"/>
      <c r="E5" s="46"/>
      <c r="F5" s="46"/>
      <c r="G5" s="46">
        <v>95518</v>
      </c>
      <c r="H5" s="47">
        <v>95518</v>
      </c>
    </row>
    <row r="6" spans="1:9" x14ac:dyDescent="0.2">
      <c r="A6" s="44" t="s">
        <v>17</v>
      </c>
      <c r="B6" s="45" t="s">
        <v>11</v>
      </c>
      <c r="C6" s="46"/>
      <c r="D6" s="46"/>
      <c r="E6" s="46"/>
      <c r="F6" s="46"/>
      <c r="G6" s="46">
        <v>40950</v>
      </c>
      <c r="H6" s="47">
        <v>40950</v>
      </c>
    </row>
    <row r="7" spans="1:9" x14ac:dyDescent="0.2">
      <c r="A7" s="44" t="s">
        <v>18</v>
      </c>
      <c r="B7" s="45" t="s">
        <v>12</v>
      </c>
      <c r="C7" s="46"/>
      <c r="D7" s="46"/>
      <c r="E7" s="46"/>
      <c r="F7" s="46"/>
      <c r="G7" s="46">
        <v>126078</v>
      </c>
      <c r="H7" s="47">
        <v>126078</v>
      </c>
    </row>
    <row r="8" spans="1:9" x14ac:dyDescent="0.2">
      <c r="A8" s="44" t="s">
        <v>19</v>
      </c>
      <c r="B8" s="45" t="s">
        <v>8</v>
      </c>
      <c r="C8" s="46"/>
      <c r="D8" s="46"/>
      <c r="E8" s="46"/>
      <c r="F8" s="46"/>
      <c r="G8" s="46">
        <v>9091</v>
      </c>
      <c r="H8" s="47">
        <v>9091</v>
      </c>
    </row>
    <row r="9" spans="1:9" x14ac:dyDescent="0.2">
      <c r="A9" s="44" t="s">
        <v>20</v>
      </c>
      <c r="B9" s="45" t="s">
        <v>13</v>
      </c>
      <c r="C9" s="46"/>
      <c r="D9" s="46">
        <v>13100</v>
      </c>
      <c r="E9" s="46"/>
      <c r="F9" s="46"/>
      <c r="G9" s="46">
        <v>3603</v>
      </c>
      <c r="H9" s="47">
        <v>16703</v>
      </c>
    </row>
    <row r="10" spans="1:9" x14ac:dyDescent="0.2">
      <c r="A10" s="44" t="s">
        <v>21</v>
      </c>
      <c r="B10" s="45" t="s">
        <v>14</v>
      </c>
      <c r="C10" s="46"/>
      <c r="D10" s="46">
        <v>121477</v>
      </c>
      <c r="E10" s="46"/>
      <c r="F10" s="46"/>
      <c r="G10" s="46">
        <v>125761</v>
      </c>
      <c r="H10" s="47">
        <v>247238</v>
      </c>
    </row>
    <row r="11" spans="1:9" ht="15" thickBot="1" x14ac:dyDescent="0.25">
      <c r="A11" s="48" t="s">
        <v>31</v>
      </c>
      <c r="B11" s="49" t="s">
        <v>32</v>
      </c>
      <c r="C11" s="50"/>
      <c r="D11" s="50"/>
      <c r="E11" s="50"/>
      <c r="F11" s="50"/>
      <c r="G11" s="50">
        <v>47338</v>
      </c>
      <c r="H11" s="51">
        <v>47338</v>
      </c>
    </row>
    <row r="12" spans="1:9" ht="15" x14ac:dyDescent="0.25">
      <c r="A12" s="52" t="s">
        <v>34</v>
      </c>
      <c r="B12" s="53"/>
      <c r="C12" s="53">
        <v>0</v>
      </c>
      <c r="D12" s="54">
        <v>110049</v>
      </c>
      <c r="E12" s="54">
        <v>0</v>
      </c>
      <c r="F12" s="54">
        <v>0</v>
      </c>
      <c r="G12" s="54">
        <v>388730</v>
      </c>
      <c r="H12" s="55">
        <v>498779</v>
      </c>
    </row>
    <row r="13" spans="1:9" x14ac:dyDescent="0.2">
      <c r="A13" s="44" t="s">
        <v>15</v>
      </c>
      <c r="B13" s="45" t="s">
        <v>9</v>
      </c>
      <c r="C13" s="45"/>
      <c r="D13" s="46"/>
      <c r="E13" s="46"/>
      <c r="F13" s="46"/>
      <c r="G13" s="46"/>
      <c r="H13" s="47">
        <v>0</v>
      </c>
    </row>
    <row r="14" spans="1:9" x14ac:dyDescent="0.2">
      <c r="A14" s="44" t="s">
        <v>16</v>
      </c>
      <c r="B14" s="45" t="s">
        <v>10</v>
      </c>
      <c r="C14" s="45"/>
      <c r="D14" s="46"/>
      <c r="E14" s="46"/>
      <c r="F14" s="46"/>
      <c r="G14" s="46">
        <v>96406</v>
      </c>
      <c r="H14" s="47">
        <v>96406</v>
      </c>
    </row>
    <row r="15" spans="1:9" x14ac:dyDescent="0.2">
      <c r="A15" s="44" t="s">
        <v>17</v>
      </c>
      <c r="B15" s="45" t="s">
        <v>11</v>
      </c>
      <c r="C15" s="45"/>
      <c r="D15" s="46"/>
      <c r="E15" s="46"/>
      <c r="F15" s="46"/>
      <c r="G15" s="46">
        <v>14080</v>
      </c>
      <c r="H15" s="47">
        <v>14080</v>
      </c>
    </row>
    <row r="16" spans="1:9" x14ac:dyDescent="0.2">
      <c r="A16" s="44" t="s">
        <v>18</v>
      </c>
      <c r="B16" s="45" t="s">
        <v>12</v>
      </c>
      <c r="C16" s="45"/>
      <c r="D16" s="46"/>
      <c r="E16" s="46"/>
      <c r="F16" s="46"/>
      <c r="G16" s="46">
        <v>50040</v>
      </c>
      <c r="H16" s="47">
        <v>50040</v>
      </c>
    </row>
    <row r="17" spans="1:8" x14ac:dyDescent="0.2">
      <c r="A17" s="44" t="s">
        <v>19</v>
      </c>
      <c r="B17" s="45" t="s">
        <v>8</v>
      </c>
      <c r="C17" s="45"/>
      <c r="D17" s="46"/>
      <c r="E17" s="46"/>
      <c r="F17" s="46"/>
      <c r="G17" s="46">
        <v>5642</v>
      </c>
      <c r="H17" s="47">
        <v>5642</v>
      </c>
    </row>
    <row r="18" spans="1:8" x14ac:dyDescent="0.2">
      <c r="A18" s="44" t="s">
        <v>20</v>
      </c>
      <c r="B18" s="45" t="s">
        <v>13</v>
      </c>
      <c r="C18" s="45"/>
      <c r="D18" s="46"/>
      <c r="E18" s="46"/>
      <c r="F18" s="46"/>
      <c r="G18" s="46">
        <v>13160</v>
      </c>
      <c r="H18" s="47">
        <v>13160</v>
      </c>
    </row>
    <row r="19" spans="1:8" x14ac:dyDescent="0.2">
      <c r="A19" s="44" t="s">
        <v>21</v>
      </c>
      <c r="B19" s="45" t="s">
        <v>14</v>
      </c>
      <c r="C19" s="45"/>
      <c r="D19" s="46">
        <v>93669</v>
      </c>
      <c r="E19" s="46"/>
      <c r="F19" s="46"/>
      <c r="G19" s="46">
        <v>158664</v>
      </c>
      <c r="H19" s="47">
        <v>252333</v>
      </c>
    </row>
    <row r="20" spans="1:8" ht="15" thickBot="1" x14ac:dyDescent="0.25">
      <c r="A20" s="48" t="s">
        <v>31</v>
      </c>
      <c r="B20" s="49" t="s">
        <v>32</v>
      </c>
      <c r="C20" s="49"/>
      <c r="D20" s="50">
        <v>16380</v>
      </c>
      <c r="E20" s="50"/>
      <c r="F20" s="50"/>
      <c r="G20" s="50">
        <v>50738</v>
      </c>
      <c r="H20" s="51">
        <v>67118</v>
      </c>
    </row>
    <row r="21" spans="1:8" ht="15" x14ac:dyDescent="0.25">
      <c r="A21" s="56" t="s">
        <v>35</v>
      </c>
      <c r="B21" s="57"/>
      <c r="C21" s="58">
        <v>0</v>
      </c>
      <c r="D21" s="58">
        <v>87500</v>
      </c>
      <c r="E21" s="58">
        <v>0</v>
      </c>
      <c r="F21" s="58">
        <v>0</v>
      </c>
      <c r="G21" s="58">
        <v>369784</v>
      </c>
      <c r="H21" s="59">
        <v>457284</v>
      </c>
    </row>
    <row r="22" spans="1:8" x14ac:dyDescent="0.2">
      <c r="A22" s="44" t="s">
        <v>15</v>
      </c>
      <c r="B22" s="45" t="s">
        <v>9</v>
      </c>
      <c r="C22" s="46"/>
      <c r="D22" s="46"/>
      <c r="E22" s="46"/>
      <c r="F22" s="46"/>
      <c r="G22" s="46"/>
      <c r="H22" s="47">
        <v>0</v>
      </c>
    </row>
    <row r="23" spans="1:8" x14ac:dyDescent="0.2">
      <c r="A23" s="44" t="s">
        <v>16</v>
      </c>
      <c r="B23" s="45" t="s">
        <v>10</v>
      </c>
      <c r="C23" s="46"/>
      <c r="D23" s="46"/>
      <c r="E23" s="46"/>
      <c r="F23" s="46"/>
      <c r="G23" s="46">
        <v>51177</v>
      </c>
      <c r="H23" s="47">
        <v>51177</v>
      </c>
    </row>
    <row r="24" spans="1:8" x14ac:dyDescent="0.2">
      <c r="A24" s="44" t="s">
        <v>17</v>
      </c>
      <c r="B24" s="45" t="s">
        <v>11</v>
      </c>
      <c r="C24" s="46"/>
      <c r="D24" s="46"/>
      <c r="E24" s="46"/>
      <c r="F24" s="46"/>
      <c r="G24" s="46"/>
      <c r="H24" s="47">
        <v>0</v>
      </c>
    </row>
    <row r="25" spans="1:8" x14ac:dyDescent="0.2">
      <c r="A25" s="44" t="s">
        <v>18</v>
      </c>
      <c r="B25" s="45" t="s">
        <v>12</v>
      </c>
      <c r="C25" s="46"/>
      <c r="D25" s="46"/>
      <c r="E25" s="46"/>
      <c r="F25" s="46"/>
      <c r="G25" s="46">
        <v>249588</v>
      </c>
      <c r="H25" s="47">
        <v>249588</v>
      </c>
    </row>
    <row r="26" spans="1:8" x14ac:dyDescent="0.2">
      <c r="A26" s="44" t="s">
        <v>19</v>
      </c>
      <c r="B26" s="45" t="s">
        <v>8</v>
      </c>
      <c r="C26" s="46"/>
      <c r="D26" s="46"/>
      <c r="E26" s="46"/>
      <c r="F26" s="46"/>
      <c r="G26" s="46">
        <v>4164</v>
      </c>
      <c r="H26" s="47">
        <v>4164</v>
      </c>
    </row>
    <row r="27" spans="1:8" x14ac:dyDescent="0.2">
      <c r="A27" s="44" t="s">
        <v>20</v>
      </c>
      <c r="B27" s="45" t="s">
        <v>13</v>
      </c>
      <c r="C27" s="46"/>
      <c r="D27" s="46"/>
      <c r="E27" s="46"/>
      <c r="F27" s="46"/>
      <c r="G27" s="46"/>
      <c r="H27" s="47">
        <v>0</v>
      </c>
    </row>
    <row r="28" spans="1:8" x14ac:dyDescent="0.2">
      <c r="A28" s="44" t="s">
        <v>21</v>
      </c>
      <c r="B28" s="45" t="s">
        <v>14</v>
      </c>
      <c r="C28" s="46"/>
      <c r="D28" s="46">
        <v>87500</v>
      </c>
      <c r="E28" s="46"/>
      <c r="F28" s="46"/>
      <c r="G28" s="46">
        <v>64855</v>
      </c>
      <c r="H28" s="47">
        <v>152355</v>
      </c>
    </row>
    <row r="29" spans="1:8" ht="15" thickBot="1" x14ac:dyDescent="0.25">
      <c r="A29" s="48" t="s">
        <v>31</v>
      </c>
      <c r="B29" s="49" t="s">
        <v>32</v>
      </c>
      <c r="C29" s="50"/>
      <c r="D29" s="50"/>
      <c r="E29" s="50"/>
      <c r="F29" s="50"/>
      <c r="G29" s="50"/>
      <c r="H29" s="51">
        <v>0</v>
      </c>
    </row>
    <row r="30" spans="1:8" s="64" customFormat="1" ht="15" x14ac:dyDescent="0.25">
      <c r="A30" s="60" t="s">
        <v>36</v>
      </c>
      <c r="B30" s="61"/>
      <c r="C30" s="62">
        <v>0</v>
      </c>
      <c r="D30" s="62">
        <v>53721</v>
      </c>
      <c r="E30" s="62">
        <v>0</v>
      </c>
      <c r="F30" s="62">
        <v>0</v>
      </c>
      <c r="G30" s="62">
        <v>87696</v>
      </c>
      <c r="H30" s="63">
        <v>141417</v>
      </c>
    </row>
    <row r="31" spans="1:8" x14ac:dyDescent="0.2">
      <c r="A31" s="44" t="s">
        <v>15</v>
      </c>
      <c r="B31" s="45" t="s">
        <v>9</v>
      </c>
      <c r="C31" s="46"/>
      <c r="D31" s="46"/>
      <c r="E31" s="46"/>
      <c r="F31" s="46"/>
      <c r="G31" s="46">
        <v>6033</v>
      </c>
      <c r="H31" s="47">
        <v>6033</v>
      </c>
    </row>
    <row r="32" spans="1:8" x14ac:dyDescent="0.2">
      <c r="A32" s="44" t="s">
        <v>16</v>
      </c>
      <c r="B32" s="45" t="s">
        <v>10</v>
      </c>
      <c r="C32" s="46"/>
      <c r="D32" s="46"/>
      <c r="E32" s="46"/>
      <c r="F32" s="46"/>
      <c r="G32" s="46">
        <v>13932</v>
      </c>
      <c r="H32" s="47">
        <v>13932</v>
      </c>
    </row>
    <row r="33" spans="1:8" x14ac:dyDescent="0.2">
      <c r="A33" s="44" t="s">
        <v>17</v>
      </c>
      <c r="B33" s="45" t="s">
        <v>11</v>
      </c>
      <c r="C33" s="46"/>
      <c r="D33" s="46"/>
      <c r="E33" s="46"/>
      <c r="F33" s="46"/>
      <c r="G33" s="46">
        <v>2750</v>
      </c>
      <c r="H33" s="47">
        <v>2750</v>
      </c>
    </row>
    <row r="34" spans="1:8" x14ac:dyDescent="0.2">
      <c r="A34" s="44" t="s">
        <v>18</v>
      </c>
      <c r="B34" s="45" t="s">
        <v>12</v>
      </c>
      <c r="C34" s="46"/>
      <c r="D34" s="46"/>
      <c r="E34" s="46"/>
      <c r="F34" s="46"/>
      <c r="G34" s="46">
        <v>3300</v>
      </c>
      <c r="H34" s="47">
        <v>3300</v>
      </c>
    </row>
    <row r="35" spans="1:8" x14ac:dyDescent="0.2">
      <c r="A35" s="44" t="s">
        <v>19</v>
      </c>
      <c r="B35" s="45" t="s">
        <v>8</v>
      </c>
      <c r="C35" s="46"/>
      <c r="D35" s="46"/>
      <c r="E35" s="46"/>
      <c r="F35" s="46"/>
      <c r="G35" s="46">
        <v>1903</v>
      </c>
      <c r="H35" s="47">
        <v>1903</v>
      </c>
    </row>
    <row r="36" spans="1:8" x14ac:dyDescent="0.2">
      <c r="A36" s="44" t="s">
        <v>20</v>
      </c>
      <c r="B36" s="45" t="s">
        <v>13</v>
      </c>
      <c r="C36" s="46"/>
      <c r="D36" s="46"/>
      <c r="E36" s="46"/>
      <c r="F36" s="46"/>
      <c r="G36" s="46">
        <v>553</v>
      </c>
      <c r="H36" s="47">
        <v>553</v>
      </c>
    </row>
    <row r="37" spans="1:8" x14ac:dyDescent="0.2">
      <c r="A37" s="44" t="s">
        <v>21</v>
      </c>
      <c r="B37" s="45" t="s">
        <v>14</v>
      </c>
      <c r="C37" s="46"/>
      <c r="D37" s="46">
        <v>53721</v>
      </c>
      <c r="E37" s="46"/>
      <c r="F37" s="46"/>
      <c r="G37" s="46">
        <v>53475</v>
      </c>
      <c r="H37" s="47">
        <v>107196</v>
      </c>
    </row>
    <row r="38" spans="1:8" ht="15" thickBot="1" x14ac:dyDescent="0.25">
      <c r="A38" s="48" t="s">
        <v>31</v>
      </c>
      <c r="B38" s="49" t="s">
        <v>32</v>
      </c>
      <c r="C38" s="50"/>
      <c r="D38" s="50"/>
      <c r="E38" s="50"/>
      <c r="F38" s="50"/>
      <c r="G38" s="50">
        <v>5750</v>
      </c>
      <c r="H38" s="51">
        <v>5750</v>
      </c>
    </row>
    <row r="39" spans="1:8" ht="15" x14ac:dyDescent="0.25">
      <c r="A39" s="65" t="s">
        <v>37</v>
      </c>
      <c r="B39" s="66"/>
      <c r="C39" s="67">
        <v>0</v>
      </c>
      <c r="D39" s="67">
        <v>83194</v>
      </c>
      <c r="E39" s="67">
        <v>0</v>
      </c>
      <c r="F39" s="67">
        <v>29407</v>
      </c>
      <c r="G39" s="67">
        <v>161053</v>
      </c>
      <c r="H39" s="68">
        <v>273654</v>
      </c>
    </row>
    <row r="40" spans="1:8" x14ac:dyDescent="0.2">
      <c r="A40" s="44" t="s">
        <v>15</v>
      </c>
      <c r="B40" s="45" t="s">
        <v>9</v>
      </c>
      <c r="C40" s="46"/>
      <c r="D40" s="46"/>
      <c r="E40" s="46"/>
      <c r="F40" s="46"/>
      <c r="G40" s="46"/>
      <c r="H40" s="47">
        <v>0</v>
      </c>
    </row>
    <row r="41" spans="1:8" x14ac:dyDescent="0.2">
      <c r="A41" s="44" t="s">
        <v>16</v>
      </c>
      <c r="B41" s="45" t="s">
        <v>10</v>
      </c>
      <c r="C41" s="46"/>
      <c r="D41" s="46"/>
      <c r="E41" s="46"/>
      <c r="F41" s="46">
        <v>4000</v>
      </c>
      <c r="G41" s="46">
        <v>15767</v>
      </c>
      <c r="H41" s="47">
        <v>19767</v>
      </c>
    </row>
    <row r="42" spans="1:8" x14ac:dyDescent="0.2">
      <c r="A42" s="44" t="s">
        <v>17</v>
      </c>
      <c r="B42" s="45" t="s">
        <v>11</v>
      </c>
      <c r="C42" s="46"/>
      <c r="D42" s="46"/>
      <c r="E42" s="46"/>
      <c r="G42" s="45">
        <v>0</v>
      </c>
      <c r="H42" s="47">
        <v>0</v>
      </c>
    </row>
    <row r="43" spans="1:8" x14ac:dyDescent="0.2">
      <c r="A43" s="44" t="s">
        <v>18</v>
      </c>
      <c r="B43" s="45" t="s">
        <v>12</v>
      </c>
      <c r="C43" s="46"/>
      <c r="D43" s="46"/>
      <c r="E43" s="46"/>
      <c r="F43" s="46">
        <v>24407</v>
      </c>
      <c r="G43" s="46">
        <v>57460</v>
      </c>
      <c r="H43" s="47">
        <v>81867</v>
      </c>
    </row>
    <row r="44" spans="1:8" x14ac:dyDescent="0.2">
      <c r="A44" s="44" t="s">
        <v>19</v>
      </c>
      <c r="B44" s="45" t="s">
        <v>8</v>
      </c>
      <c r="C44" s="46"/>
      <c r="D44" s="46"/>
      <c r="E44" s="46"/>
      <c r="F44" s="46"/>
      <c r="G44" s="46">
        <v>3671</v>
      </c>
      <c r="H44" s="47">
        <v>3671</v>
      </c>
    </row>
    <row r="45" spans="1:8" x14ac:dyDescent="0.2">
      <c r="A45" s="44" t="s">
        <v>20</v>
      </c>
      <c r="B45" s="45" t="s">
        <v>13</v>
      </c>
      <c r="C45" s="46"/>
      <c r="D45" s="46"/>
      <c r="E45" s="46"/>
      <c r="F45" s="46"/>
      <c r="G45" s="46"/>
      <c r="H45" s="47">
        <v>0</v>
      </c>
    </row>
    <row r="46" spans="1:8" x14ac:dyDescent="0.2">
      <c r="A46" s="44" t="s">
        <v>21</v>
      </c>
      <c r="B46" s="45" t="s">
        <v>14</v>
      </c>
      <c r="C46" s="46"/>
      <c r="D46" s="46">
        <v>83194</v>
      </c>
      <c r="E46" s="46"/>
      <c r="F46" s="46">
        <v>1000</v>
      </c>
      <c r="G46" s="46">
        <v>80140</v>
      </c>
      <c r="H46" s="47">
        <v>164334</v>
      </c>
    </row>
    <row r="47" spans="1:8" ht="15" thickBot="1" x14ac:dyDescent="0.25">
      <c r="A47" s="48" t="s">
        <v>31</v>
      </c>
      <c r="B47" s="49" t="s">
        <v>32</v>
      </c>
      <c r="C47" s="50"/>
      <c r="D47" s="50"/>
      <c r="E47" s="50"/>
      <c r="F47" s="50"/>
      <c r="G47" s="50">
        <v>4015</v>
      </c>
      <c r="H47" s="51">
        <v>4015</v>
      </c>
    </row>
    <row r="48" spans="1:8" ht="15" x14ac:dyDescent="0.25">
      <c r="A48" s="69" t="s">
        <v>38</v>
      </c>
      <c r="B48" s="70"/>
      <c r="C48" s="71">
        <v>0</v>
      </c>
      <c r="D48" s="71">
        <v>66685</v>
      </c>
      <c r="E48" s="71">
        <v>0</v>
      </c>
      <c r="F48" s="71">
        <v>0</v>
      </c>
      <c r="G48" s="71">
        <v>179299</v>
      </c>
      <c r="H48" s="72">
        <v>245984</v>
      </c>
    </row>
    <row r="49" spans="1:8" x14ac:dyDescent="0.2">
      <c r="A49" s="44" t="s">
        <v>15</v>
      </c>
      <c r="B49" s="45" t="s">
        <v>9</v>
      </c>
      <c r="C49" s="46"/>
      <c r="D49" s="46"/>
      <c r="E49" s="46"/>
      <c r="F49" s="46"/>
      <c r="G49" s="46"/>
      <c r="H49" s="47">
        <v>0</v>
      </c>
    </row>
    <row r="50" spans="1:8" x14ac:dyDescent="0.2">
      <c r="A50" s="44" t="s">
        <v>16</v>
      </c>
      <c r="B50" s="45" t="s">
        <v>10</v>
      </c>
      <c r="C50" s="46"/>
      <c r="D50" s="46"/>
      <c r="E50" s="46"/>
      <c r="F50" s="46"/>
      <c r="G50" s="46">
        <v>6500</v>
      </c>
      <c r="H50" s="47">
        <v>6500</v>
      </c>
    </row>
    <row r="51" spans="1:8" x14ac:dyDescent="0.2">
      <c r="A51" s="44" t="s">
        <v>17</v>
      </c>
      <c r="B51" s="45" t="s">
        <v>11</v>
      </c>
      <c r="C51" s="46"/>
      <c r="D51" s="46"/>
      <c r="E51" s="46"/>
      <c r="F51" s="46"/>
      <c r="G51" s="46">
        <v>1200</v>
      </c>
      <c r="H51" s="47">
        <v>1200</v>
      </c>
    </row>
    <row r="52" spans="1:8" x14ac:dyDescent="0.2">
      <c r="A52" s="44" t="s">
        <v>18</v>
      </c>
      <c r="B52" s="45" t="s">
        <v>12</v>
      </c>
      <c r="C52" s="46"/>
      <c r="D52" s="46"/>
      <c r="E52" s="46"/>
      <c r="F52" s="46"/>
      <c r="G52" s="46">
        <v>63512</v>
      </c>
      <c r="H52" s="47">
        <v>63512</v>
      </c>
    </row>
    <row r="53" spans="1:8" x14ac:dyDescent="0.2">
      <c r="A53" s="44" t="s">
        <v>19</v>
      </c>
      <c r="B53" s="45" t="s">
        <v>8</v>
      </c>
      <c r="C53" s="46"/>
      <c r="D53" s="46"/>
      <c r="E53" s="46"/>
      <c r="F53" s="46"/>
      <c r="G53" s="46">
        <v>0</v>
      </c>
      <c r="H53" s="47">
        <v>0</v>
      </c>
    </row>
    <row r="54" spans="1:8" x14ac:dyDescent="0.2">
      <c r="A54" s="44" t="s">
        <v>20</v>
      </c>
      <c r="B54" s="45" t="s">
        <v>13</v>
      </c>
      <c r="C54" s="46"/>
      <c r="D54" s="46">
        <v>18110</v>
      </c>
      <c r="E54" s="46"/>
      <c r="F54" s="46"/>
      <c r="G54" s="46">
        <v>14199</v>
      </c>
      <c r="H54" s="47">
        <v>32309</v>
      </c>
    </row>
    <row r="55" spans="1:8" x14ac:dyDescent="0.2">
      <c r="A55" s="44" t="s">
        <v>21</v>
      </c>
      <c r="B55" s="45" t="s">
        <v>14</v>
      </c>
      <c r="C55" s="46"/>
      <c r="D55" s="46">
        <v>48575</v>
      </c>
      <c r="E55" s="46"/>
      <c r="F55" s="46"/>
      <c r="G55" s="46">
        <v>30994</v>
      </c>
      <c r="H55" s="47">
        <v>79569</v>
      </c>
    </row>
    <row r="56" spans="1:8" ht="15" thickBot="1" x14ac:dyDescent="0.25">
      <c r="A56" s="48" t="s">
        <v>31</v>
      </c>
      <c r="B56" s="49" t="s">
        <v>32</v>
      </c>
      <c r="C56" s="50"/>
      <c r="D56" s="50"/>
      <c r="E56" s="50"/>
      <c r="F56" s="50"/>
      <c r="G56" s="50">
        <v>72894</v>
      </c>
      <c r="H56" s="73">
        <v>72894</v>
      </c>
    </row>
    <row r="57" spans="1:8" ht="5.25" customHeight="1" thickBot="1" x14ac:dyDescent="0.25">
      <c r="A57" s="74"/>
      <c r="B57" s="75"/>
      <c r="C57" s="75"/>
      <c r="D57" s="76"/>
      <c r="E57" s="76"/>
      <c r="F57" s="76"/>
      <c r="G57" s="76"/>
      <c r="H57" s="77"/>
    </row>
    <row r="58" spans="1:8" s="82" customFormat="1" ht="16.5" thickBot="1" x14ac:dyDescent="0.3">
      <c r="A58" s="78"/>
      <c r="B58" s="79" t="s">
        <v>6</v>
      </c>
      <c r="C58" s="80">
        <v>0</v>
      </c>
      <c r="D58" s="80">
        <v>535726</v>
      </c>
      <c r="E58" s="80">
        <v>0</v>
      </c>
      <c r="F58" s="80">
        <v>29407</v>
      </c>
      <c r="G58" s="80">
        <v>1658101</v>
      </c>
      <c r="H58" s="81">
        <v>2223234</v>
      </c>
    </row>
  </sheetData>
  <mergeCells count="1">
    <mergeCell ref="A2:B2"/>
  </mergeCells>
  <pageMargins left="0.70866141732283472" right="0.70866141732283472" top="0.78740157480314965" bottom="0.78740157480314965" header="0.31496062992125984" footer="0.31496062992125984"/>
  <pageSetup paperSize="9" scale="82" firstPageNumber="110" orientation="portrait" useFirstPageNumber="1" r:id="rId1"/>
  <headerFooter>
    <oddFooter>&amp;LZastupitelstvo Olomouckého kraje 11.12.2023
2.1. - Rozpočet OK na rok  2024 - návrh rozpočtu  
Příloha č. 5 - Opravy, investice a projekty&amp;RStrana &amp;P (celkem 216)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Souhrn </vt:lpstr>
      <vt:lpstr>Souhrn dle oblastí</vt:lpstr>
      <vt:lpstr>'Souhrn '!Oblast_tisku</vt:lpstr>
      <vt:lpstr>'Souhrn dle oblastí'!Oblast_tisku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2023-11-22T14:54:45Z</cp:lastPrinted>
  <dcterms:created xsi:type="dcterms:W3CDTF">2021-08-18T10:28:17Z</dcterms:created>
  <dcterms:modified xsi:type="dcterms:W3CDTF">2023-11-22T14:54:54Z</dcterms:modified>
</cp:coreProperties>
</file>