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4\ROK 20.11.2023\"/>
    </mc:Choice>
  </mc:AlternateContent>
  <bookViews>
    <workbookView xWindow="480" yWindow="390" windowWidth="24540" windowHeight="11835"/>
  </bookViews>
  <sheets>
    <sheet name="ORJ - 199" sheetId="1" r:id="rId1"/>
  </sheets>
  <definedNames>
    <definedName name="_xlnm.Print_Area" localSheetId="0">'ORJ - 199'!$B$1:$H$82</definedName>
  </definedNames>
  <calcPr calcId="162913"/>
</workbook>
</file>

<file path=xl/calcChain.xml><?xml version="1.0" encoding="utf-8"?>
<calcChain xmlns="http://schemas.openxmlformats.org/spreadsheetml/2006/main">
  <c r="G23" i="1" l="1"/>
  <c r="G54" i="1" l="1"/>
  <c r="F14" i="1" l="1"/>
  <c r="E14" i="1"/>
  <c r="F13" i="1"/>
  <c r="E13" i="1"/>
  <c r="J41" i="1"/>
  <c r="I41" i="1"/>
  <c r="F12" i="1"/>
  <c r="E12" i="1"/>
  <c r="F11" i="1"/>
  <c r="E11" i="1"/>
  <c r="F10" i="1"/>
  <c r="E10" i="1"/>
  <c r="J19" i="1"/>
  <c r="I19" i="1"/>
  <c r="F15" i="1" l="1"/>
  <c r="E15" i="1"/>
  <c r="G68" i="1" l="1"/>
  <c r="G14" i="1" s="1"/>
  <c r="H14" i="1" s="1"/>
  <c r="G41" i="1"/>
  <c r="G13" i="1" s="1"/>
  <c r="G37" i="1"/>
  <c r="G34" i="1"/>
  <c r="G11" i="1" s="1"/>
  <c r="H11" i="1" s="1"/>
  <c r="G27" i="1"/>
  <c r="G10" i="1" s="1"/>
  <c r="H10" i="1" s="1"/>
  <c r="G19" i="1"/>
  <c r="G12" i="1"/>
  <c r="H12" i="1" s="1"/>
  <c r="G9" i="1" l="1"/>
  <c r="H9" i="1" s="1"/>
  <c r="H13" i="1"/>
  <c r="G15" i="1"/>
  <c r="H15" i="1" s="1"/>
</calcChain>
</file>

<file path=xl/sharedStrings.xml><?xml version="1.0" encoding="utf-8"?>
<sst xmlns="http://schemas.openxmlformats.org/spreadsheetml/2006/main" count="66" uniqueCount="55">
  <si>
    <t>Celkem</t>
  </si>
  <si>
    <t>Pohoštění</t>
  </si>
  <si>
    <t>Nákup ostatních služeb</t>
  </si>
  <si>
    <t>Nájemné</t>
  </si>
  <si>
    <t>Služby peněžních ústavů</t>
  </si>
  <si>
    <t>%</t>
  </si>
  <si>
    <t>§</t>
  </si>
  <si>
    <t>v tis. Kč</t>
  </si>
  <si>
    <t>Správce:</t>
  </si>
  <si>
    <t>ORJ - 199</t>
  </si>
  <si>
    <t>seskupení položek</t>
  </si>
  <si>
    <t>Název seskupení položek</t>
  </si>
  <si>
    <t>Ostatní neinvestiční výdaje</t>
  </si>
  <si>
    <t xml:space="preserve">
.  
</t>
  </si>
  <si>
    <t>Komentář:</t>
  </si>
  <si>
    <t>vedoucí odboru kancelář ředitele</t>
  </si>
  <si>
    <t>Odměny za užití duševního vlastnictví</t>
  </si>
  <si>
    <t>Ing. Svatava Špalková</t>
  </si>
  <si>
    <t>§ 6113, seskupení pol. 59 - Ostatní neinvestiční výdaje</t>
  </si>
  <si>
    <t>Nespecifikované rezervy</t>
  </si>
  <si>
    <t>Nespecifikovaná rezerva pro uvolněné členy ZOK.</t>
  </si>
  <si>
    <t xml:space="preserve">Příspěvek na závodní stravování - zaměstnanci KÚOK. 
</t>
  </si>
  <si>
    <t>Peněžité dary - sociální výpomoc.</t>
  </si>
  <si>
    <t>d) Fond sociálních potřeb</t>
  </si>
  <si>
    <t>Peněžité dary (narození dítěte, životní jubileum, odchod do starobního důchodu).</t>
  </si>
  <si>
    <t>Peněžité dary pro uvolněné členy ZOK(narození dítěte, životní jubileum, odchod do starobního důchodu).</t>
  </si>
  <si>
    <t xml:space="preserve">Honoráře za umělecká vystoupení při společenských akcích, platby výkonným umělcům OSA.
</t>
  </si>
  <si>
    <t>Nákup služeb v rámci sportovních, kulturních a společenských akcí zaměstnanců KÚOK.</t>
  </si>
  <si>
    <t>Úrazové pojištění uvolněných členů ZOK v rámci konání Sportovního dne zaměstnanců KÚOK.</t>
  </si>
  <si>
    <t>Výdaje určené na pohoštění zaměstnanců KÚOK - Sportovní den a Zahradní slavnost, vánoční setkání.</t>
  </si>
  <si>
    <t>Peněžité dary pro zaměstnance KÚOK při příležitosti pracovního výročí.</t>
  </si>
  <si>
    <t>7=6/4</t>
  </si>
  <si>
    <t>Osobní účty pro uvolněné členy ZOK a příspěvek na stravné uvolněným členům ZOK.  Při výši tvorby FSP 4,0 % a stávající struktuře čerpání benefitů.</t>
  </si>
  <si>
    <t>Příspěvek na penzijní připojištění u penzijního fondu a životní pojištění uvolněných členů ZOK.  Při  výši tvorby FSP 4,0 % a stávající struktuře čerpání benefitů.</t>
  </si>
  <si>
    <t xml:space="preserve">Osobní účty - zaměstnanci KÚOK. Při výši tvorby FSP 4,0 % a stávající struktuře čerpání benefitů. 
</t>
  </si>
  <si>
    <t xml:space="preserve">Příspěvek na penzijní připojištění u penzijního fondu a životní pojištění zaměstnanců KÚOK.  Při výši tvorby FSP 4,0 % a stávající struktuře čerpání benefitů. 
</t>
  </si>
  <si>
    <t>Výdaje na drobný materiál (Sportovní den zaměstnanců KÚOK, Mikulášská besídka).</t>
  </si>
  <si>
    <t xml:space="preserve">Poplatky za vedení účtu, úrazové pojištění zaměstnanců KÚOK v rámci Sportovního dne a Mezikrajských sportovních her. </t>
  </si>
  <si>
    <t>Nájemné prostor v rámci realizace sportovních, kulturních a společenských akcí pro zaměstnance KÚOK.</t>
  </si>
  <si>
    <t>Výdaje na vánoční kolekce a vánoční balíčky pro zaměstnance KÚOK a jejich děti.</t>
  </si>
  <si>
    <t>Ostatní neinvestiční transfery fyzickým osobám</t>
  </si>
  <si>
    <t>Výdaje na věcné dary</t>
  </si>
  <si>
    <t>§ 6113, seskupení pol. 51 - Výdaje na neinvestiční nákupy a související výdaje</t>
  </si>
  <si>
    <t>Výdaje na neinvestiční nákupy a související výdaje</t>
  </si>
  <si>
    <t xml:space="preserve">§ 6113, seskupení pol. 54 - Neinvestiční transfery a některé náhrady fyzickým osobám </t>
  </si>
  <si>
    <t xml:space="preserve">Neinvestiční transfery a některé náhrady fyzickým osobám </t>
  </si>
  <si>
    <t>§ 6172, seskupení pol. 50 - Výdaje na platy a obdobné a související výdaje</t>
  </si>
  <si>
    <t>Výdaje na platy a obdobné a související výdaje</t>
  </si>
  <si>
    <t>Nákup materiálu jinde nezařazený</t>
  </si>
  <si>
    <t xml:space="preserve">§ 6172, seskupení pol. 54 - Neinvestiční transfery a některé náhrady fyzickým osobám </t>
  </si>
  <si>
    <t>§ 6172, seskupení pol. 51 - Výdaje na neinvestiční nákupy a související výdaje</t>
  </si>
  <si>
    <t>Schválený rozpočet 2023</t>
  </si>
  <si>
    <t>Upravený rozpočet k 
31. 7. 2023</t>
  </si>
  <si>
    <t>Návrh rozpočtu 2024</t>
  </si>
  <si>
    <t>3. Výdaje Olomouckého kraje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</si>
</sst>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\&quot;tis.Kč&quot;"/>
    <numFmt numFmtId="165" formatCode="#,##0.0"/>
  </numFmts>
  <fonts count="10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2" fillId="0" borderId="0" xfId="1" applyFont="1" applyFill="1"/>
    <xf numFmtId="0" fontId="1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1" fillId="0" borderId="0" xfId="0" applyNumberFormat="1" applyFont="1"/>
    <xf numFmtId="3" fontId="1" fillId="0" borderId="0" xfId="0" applyNumberFormat="1" applyFont="1" applyAlignment="1">
      <alignment wrapText="1"/>
    </xf>
    <xf numFmtId="3" fontId="7" fillId="0" borderId="0" xfId="0" applyNumberFormat="1" applyFont="1" applyBorder="1" applyAlignment="1">
      <alignment horizontal="left" vertical="center" wrapText="1"/>
    </xf>
    <xf numFmtId="3" fontId="7" fillId="0" borderId="2" xfId="0" applyNumberFormat="1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0" fontId="8" fillId="0" borderId="0" xfId="0" applyFont="1"/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0" xfId="0" applyFont="1" applyFill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3" fontId="7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3" fontId="7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3" fontId="7" fillId="0" borderId="0" xfId="0" applyNumberFormat="1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1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3" fontId="7" fillId="0" borderId="1" xfId="2" applyNumberFormat="1" applyFont="1" applyBorder="1" applyAlignment="1">
      <alignment horizontal="left" vertical="center" wrapText="1"/>
    </xf>
    <xf numFmtId="0" fontId="6" fillId="2" borderId="6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vertical="center"/>
    </xf>
    <xf numFmtId="3" fontId="6" fillId="2" borderId="2" xfId="2" applyNumberFormat="1" applyFont="1" applyFill="1" applyBorder="1" applyAlignment="1">
      <alignment vertical="center" wrapText="1"/>
    </xf>
    <xf numFmtId="3" fontId="6" fillId="2" borderId="7" xfId="2" applyNumberFormat="1" applyFont="1" applyFill="1" applyBorder="1" applyAlignment="1">
      <alignment horizontal="right" vertical="center" wrapText="1"/>
    </xf>
    <xf numFmtId="4" fontId="6" fillId="2" borderId="8" xfId="2" applyNumberFormat="1" applyFont="1" applyFill="1" applyBorder="1" applyAlignment="1">
      <alignment horizontal="right" vertical="center"/>
    </xf>
    <xf numFmtId="0" fontId="6" fillId="2" borderId="2" xfId="2" applyFont="1" applyFill="1" applyBorder="1" applyAlignment="1">
      <alignment horizontal="left" vertical="center"/>
    </xf>
    <xf numFmtId="3" fontId="6" fillId="2" borderId="2" xfId="2" applyNumberFormat="1" applyFont="1" applyFill="1" applyBorder="1" applyAlignment="1">
      <alignment horizontal="left" vertical="center" wrapText="1"/>
    </xf>
    <xf numFmtId="0" fontId="1" fillId="0" borderId="0" xfId="2" applyFont="1"/>
    <xf numFmtId="3" fontId="7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165" fontId="1" fillId="2" borderId="4" xfId="0" applyNumberFormat="1" applyFont="1" applyFill="1" applyBorder="1" applyAlignment="1">
      <alignment horizontal="center" vertical="center" wrapText="1"/>
    </xf>
    <xf numFmtId="0" fontId="1" fillId="0" borderId="14" xfId="2" applyFont="1" applyBorder="1"/>
    <xf numFmtId="0" fontId="1" fillId="0" borderId="14" xfId="0" applyFont="1" applyBorder="1"/>
    <xf numFmtId="164" fontId="6" fillId="0" borderId="0" xfId="0" applyNumberFormat="1" applyFont="1" applyBorder="1" applyAlignment="1"/>
    <xf numFmtId="164" fontId="9" fillId="0" borderId="0" xfId="0" applyNumberFormat="1" applyFont="1" applyBorder="1" applyAlignment="1"/>
    <xf numFmtId="3" fontId="7" fillId="0" borderId="0" xfId="0" applyNumberFormat="1" applyFont="1" applyBorder="1" applyAlignment="1">
      <alignment horizontal="justify" vertical="top" wrapText="1"/>
    </xf>
    <xf numFmtId="164" fontId="6" fillId="0" borderId="0" xfId="0" applyNumberFormat="1" applyFont="1" applyFill="1" applyBorder="1" applyAlignment="1"/>
    <xf numFmtId="164" fontId="9" fillId="0" borderId="0" xfId="0" applyNumberFormat="1" applyFont="1" applyFill="1" applyBorder="1" applyAlignment="1"/>
    <xf numFmtId="3" fontId="7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justify" vertical="top" wrapText="1"/>
    </xf>
    <xf numFmtId="164" fontId="6" fillId="2" borderId="2" xfId="0" applyNumberFormat="1" applyFont="1" applyFill="1" applyBorder="1" applyAlignment="1">
      <alignment horizontal="right"/>
    </xf>
    <xf numFmtId="3" fontId="7" fillId="0" borderId="0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</cellXfs>
  <cellStyles count="3">
    <cellStyle name="Normální" xfId="0" builtinId="0"/>
    <cellStyle name="Normální 2" xfId="1"/>
    <cellStyle name="Normální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4"/>
  <sheetViews>
    <sheetView showGridLines="0" tabSelected="1" view="pageBreakPreview" topLeftCell="A19" zoomScaleNormal="100" zoomScaleSheetLayoutView="100" workbookViewId="0">
      <selection activeCell="D28" sqref="D28"/>
    </sheetView>
  </sheetViews>
  <sheetFormatPr defaultColWidth="9.140625" defaultRowHeight="12.75" x14ac:dyDescent="0.2"/>
  <cols>
    <col min="1" max="1" width="4.7109375" style="2" customWidth="1"/>
    <col min="2" max="2" width="8.5703125" style="2" customWidth="1"/>
    <col min="3" max="3" width="9.140625" style="2" customWidth="1"/>
    <col min="4" max="4" width="51.85546875" style="2" customWidth="1"/>
    <col min="5" max="6" width="14.42578125" style="2" customWidth="1"/>
    <col min="7" max="7" width="14.28515625" style="2" customWidth="1"/>
    <col min="8" max="8" width="8.28515625" style="2" customWidth="1"/>
    <col min="9" max="9" width="9.140625" style="2"/>
    <col min="10" max="10" width="8.5703125" style="2" customWidth="1"/>
    <col min="11" max="16384" width="9.140625" style="2"/>
  </cols>
  <sheetData>
    <row r="1" spans="2:39" ht="20.25" x14ac:dyDescent="0.3">
      <c r="B1" s="1" t="s">
        <v>54</v>
      </c>
    </row>
    <row r="3" spans="2:39" ht="26.25" customHeight="1" x14ac:dyDescent="0.2">
      <c r="B3" s="69" t="s">
        <v>23</v>
      </c>
      <c r="C3" s="70"/>
      <c r="D3" s="70"/>
      <c r="E3" s="3"/>
      <c r="F3" s="3"/>
      <c r="G3" s="3"/>
      <c r="H3" s="3" t="s">
        <v>9</v>
      </c>
    </row>
    <row r="4" spans="2:39" ht="14.25" x14ac:dyDescent="0.2">
      <c r="B4" s="15" t="s">
        <v>8</v>
      </c>
      <c r="C4" s="15" t="s">
        <v>17</v>
      </c>
      <c r="E4" s="4"/>
      <c r="F4" s="4"/>
      <c r="G4" s="4"/>
      <c r="H4" s="4"/>
    </row>
    <row r="5" spans="2:39" ht="14.25" x14ac:dyDescent="0.2">
      <c r="B5" s="15"/>
      <c r="C5" s="15" t="s">
        <v>15</v>
      </c>
      <c r="E5" s="4"/>
      <c r="F5" s="4"/>
      <c r="G5" s="4"/>
      <c r="H5" s="4"/>
    </row>
    <row r="6" spans="2:39" ht="13.5" thickBot="1" x14ac:dyDescent="0.25">
      <c r="B6" s="5"/>
      <c r="C6" s="5"/>
      <c r="D6" s="5"/>
      <c r="E6" s="5"/>
      <c r="F6" s="5"/>
      <c r="G6" s="5"/>
      <c r="H6" s="5" t="s">
        <v>7</v>
      </c>
    </row>
    <row r="7" spans="2:39" ht="39.75" thickTop="1" thickBot="1" x14ac:dyDescent="0.25">
      <c r="B7" s="26" t="s">
        <v>6</v>
      </c>
      <c r="C7" s="27" t="s">
        <v>10</v>
      </c>
      <c r="D7" s="28" t="s">
        <v>11</v>
      </c>
      <c r="E7" s="56" t="s">
        <v>51</v>
      </c>
      <c r="F7" s="56" t="s">
        <v>52</v>
      </c>
      <c r="G7" s="56" t="s">
        <v>53</v>
      </c>
      <c r="H7" s="29" t="s">
        <v>5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</row>
    <row r="8" spans="2:39" s="36" customFormat="1" thickTop="1" thickBot="1" x14ac:dyDescent="0.25">
      <c r="B8" s="31">
        <v>1</v>
      </c>
      <c r="C8" s="32">
        <v>2</v>
      </c>
      <c r="D8" s="32">
        <v>3</v>
      </c>
      <c r="E8" s="33">
        <v>4</v>
      </c>
      <c r="F8" s="33">
        <v>5</v>
      </c>
      <c r="G8" s="33">
        <v>6</v>
      </c>
      <c r="H8" s="34" t="s">
        <v>31</v>
      </c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</row>
    <row r="9" spans="2:39" ht="15" thickTop="1" x14ac:dyDescent="0.2">
      <c r="B9" s="43">
        <v>6113</v>
      </c>
      <c r="C9" s="44">
        <v>51</v>
      </c>
      <c r="D9" s="45" t="s">
        <v>43</v>
      </c>
      <c r="E9" s="12">
        <v>280</v>
      </c>
      <c r="F9" s="12">
        <v>330</v>
      </c>
      <c r="G9" s="12">
        <f>G19</f>
        <v>311</v>
      </c>
      <c r="H9" s="21">
        <f t="shared" ref="H9:H15" si="0">G9/E9*100</f>
        <v>111.07142857142858</v>
      </c>
    </row>
    <row r="10" spans="2:39" ht="27.75" customHeight="1" x14ac:dyDescent="0.2">
      <c r="B10" s="19">
        <v>6113</v>
      </c>
      <c r="C10" s="10">
        <v>54</v>
      </c>
      <c r="D10" s="8" t="s">
        <v>45</v>
      </c>
      <c r="E10" s="13">
        <f>SUM(I27)</f>
        <v>155</v>
      </c>
      <c r="F10" s="13">
        <f>SUM(J27)</f>
        <v>155</v>
      </c>
      <c r="G10" s="13">
        <f>G27</f>
        <v>73</v>
      </c>
      <c r="H10" s="21">
        <f t="shared" si="0"/>
        <v>47.096774193548384</v>
      </c>
    </row>
    <row r="11" spans="2:39" ht="14.25" x14ac:dyDescent="0.2">
      <c r="B11" s="19">
        <v>6113</v>
      </c>
      <c r="C11" s="10">
        <v>59</v>
      </c>
      <c r="D11" s="8" t="s">
        <v>12</v>
      </c>
      <c r="E11" s="13">
        <f>SUM(I34)</f>
        <v>157</v>
      </c>
      <c r="F11" s="13">
        <f>SUM(J34)</f>
        <v>157</v>
      </c>
      <c r="G11" s="13">
        <f>G34</f>
        <v>100</v>
      </c>
      <c r="H11" s="21">
        <f t="shared" si="0"/>
        <v>63.694267515923563</v>
      </c>
    </row>
    <row r="12" spans="2:39" ht="14.25" x14ac:dyDescent="0.2">
      <c r="B12" s="19">
        <v>6172</v>
      </c>
      <c r="C12" s="10">
        <v>50</v>
      </c>
      <c r="D12" s="8" t="s">
        <v>47</v>
      </c>
      <c r="E12" s="13">
        <f>SUM(I37)</f>
        <v>20</v>
      </c>
      <c r="F12" s="13">
        <f>SUM(J37)</f>
        <v>20</v>
      </c>
      <c r="G12" s="13">
        <f>G37</f>
        <v>20</v>
      </c>
      <c r="H12" s="21">
        <f t="shared" si="0"/>
        <v>100</v>
      </c>
    </row>
    <row r="13" spans="2:39" ht="14.25" x14ac:dyDescent="0.2">
      <c r="B13" s="19">
        <v>6172</v>
      </c>
      <c r="C13" s="10">
        <v>51</v>
      </c>
      <c r="D13" s="8" t="s">
        <v>43</v>
      </c>
      <c r="E13" s="13">
        <f>SUM(I41)</f>
        <v>8173</v>
      </c>
      <c r="F13" s="13">
        <f>SUM(J41)</f>
        <v>14079</v>
      </c>
      <c r="G13" s="13">
        <f>G41</f>
        <v>10083</v>
      </c>
      <c r="H13" s="21">
        <f t="shared" si="0"/>
        <v>123.36963171418085</v>
      </c>
    </row>
    <row r="14" spans="2:39" ht="29.25" customHeight="1" thickBot="1" x14ac:dyDescent="0.25">
      <c r="B14" s="20">
        <v>6172</v>
      </c>
      <c r="C14" s="11">
        <v>54</v>
      </c>
      <c r="D14" s="9" t="s">
        <v>45</v>
      </c>
      <c r="E14" s="14">
        <f>SUM(I68)</f>
        <v>3005</v>
      </c>
      <c r="F14" s="14">
        <f>SUM(J68)</f>
        <v>3505</v>
      </c>
      <c r="G14" s="14">
        <f>G68</f>
        <v>2830</v>
      </c>
      <c r="H14" s="22">
        <f t="shared" si="0"/>
        <v>94.176372712146431</v>
      </c>
    </row>
    <row r="15" spans="2:39" ht="16.5" thickTop="1" thickBot="1" x14ac:dyDescent="0.25">
      <c r="B15" s="46" t="s">
        <v>0</v>
      </c>
      <c r="C15" s="47"/>
      <c r="D15" s="48"/>
      <c r="E15" s="49">
        <f>SUM(E9:E14)</f>
        <v>11790</v>
      </c>
      <c r="F15" s="49">
        <f>SUM(F9:F14)</f>
        <v>18246</v>
      </c>
      <c r="G15" s="49">
        <f>SUM(G9:G14)</f>
        <v>13417</v>
      </c>
      <c r="H15" s="50">
        <f t="shared" si="0"/>
        <v>113.79983036471586</v>
      </c>
      <c r="K15" s="6"/>
      <c r="L15" s="6"/>
    </row>
    <row r="16" spans="2:39" ht="13.5" thickTop="1" x14ac:dyDescent="0.2">
      <c r="D16" s="7"/>
      <c r="E16" s="7"/>
      <c r="F16" s="7"/>
      <c r="G16" s="7"/>
    </row>
    <row r="17" spans="1:12" ht="15" x14ac:dyDescent="0.25">
      <c r="B17" s="23" t="s">
        <v>14</v>
      </c>
      <c r="D17" s="7"/>
      <c r="E17" s="7"/>
      <c r="F17" s="7"/>
      <c r="G17" s="7"/>
    </row>
    <row r="18" spans="1:12" x14ac:dyDescent="0.2">
      <c r="D18" s="7"/>
      <c r="E18" s="7"/>
      <c r="F18" s="7"/>
      <c r="G18" s="7"/>
    </row>
    <row r="19" spans="1:12" s="53" customFormat="1" ht="15.75" thickBot="1" x14ac:dyDescent="0.3">
      <c r="B19" s="51" t="s">
        <v>42</v>
      </c>
      <c r="C19" s="51"/>
      <c r="D19" s="52"/>
      <c r="E19" s="52"/>
      <c r="F19" s="52"/>
      <c r="G19" s="67">
        <f>SUM(G20,G23)</f>
        <v>311</v>
      </c>
      <c r="H19" s="67"/>
      <c r="I19" s="57">
        <f>SUM(I20:I23)</f>
        <v>280</v>
      </c>
      <c r="J19" s="57">
        <f>SUM(J20:J23)</f>
        <v>330</v>
      </c>
    </row>
    <row r="20" spans="1:12" s="53" customFormat="1" ht="15.75" thickTop="1" x14ac:dyDescent="0.25">
      <c r="A20" s="53">
        <v>5163</v>
      </c>
      <c r="B20" s="24" t="s">
        <v>4</v>
      </c>
      <c r="C20" s="16"/>
      <c r="D20" s="17"/>
      <c r="E20" s="17"/>
      <c r="F20" s="17"/>
      <c r="G20" s="62">
        <v>10</v>
      </c>
      <c r="H20" s="63"/>
      <c r="I20" s="53">
        <v>10</v>
      </c>
      <c r="J20" s="53">
        <v>10</v>
      </c>
    </row>
    <row r="21" spans="1:12" s="53" customFormat="1" ht="14.25" x14ac:dyDescent="0.2">
      <c r="B21" s="68" t="s">
        <v>28</v>
      </c>
      <c r="C21" s="71"/>
      <c r="D21" s="71"/>
      <c r="E21" s="71"/>
      <c r="F21" s="71"/>
      <c r="G21" s="71"/>
      <c r="H21" s="71"/>
    </row>
    <row r="22" spans="1:12" s="53" customFormat="1" ht="12" customHeight="1" x14ac:dyDescent="0.2">
      <c r="B22" s="37"/>
      <c r="C22" s="38"/>
      <c r="D22" s="38"/>
      <c r="E22" s="38"/>
      <c r="F22" s="38"/>
      <c r="G22" s="38"/>
      <c r="H22" s="38"/>
    </row>
    <row r="23" spans="1:12" ht="15" x14ac:dyDescent="0.25">
      <c r="A23" s="2">
        <v>5169</v>
      </c>
      <c r="B23" s="16" t="s">
        <v>2</v>
      </c>
      <c r="C23" s="16"/>
      <c r="D23" s="17"/>
      <c r="E23" s="17"/>
      <c r="F23" s="17"/>
      <c r="G23" s="62">
        <f>270+31</f>
        <v>301</v>
      </c>
      <c r="H23" s="63"/>
      <c r="I23" s="2">
        <v>270</v>
      </c>
      <c r="J23" s="2">
        <v>320</v>
      </c>
      <c r="K23" s="6"/>
      <c r="L23" s="6"/>
    </row>
    <row r="24" spans="1:12" ht="16.5" customHeight="1" x14ac:dyDescent="0.2">
      <c r="B24" s="61" t="s">
        <v>32</v>
      </c>
      <c r="C24" s="61"/>
      <c r="D24" s="61"/>
      <c r="E24" s="61"/>
      <c r="F24" s="61"/>
      <c r="G24" s="61"/>
      <c r="H24" s="61"/>
    </row>
    <row r="25" spans="1:12" ht="16.5" customHeight="1" x14ac:dyDescent="0.2">
      <c r="B25" s="61"/>
      <c r="C25" s="61"/>
      <c r="D25" s="61"/>
      <c r="E25" s="61"/>
      <c r="F25" s="61"/>
      <c r="G25" s="61"/>
      <c r="H25" s="61"/>
    </row>
    <row r="26" spans="1:12" ht="16.5" customHeight="1" x14ac:dyDescent="0.2">
      <c r="B26" s="68" t="s">
        <v>13</v>
      </c>
      <c r="C26" s="71"/>
      <c r="D26" s="71"/>
      <c r="E26" s="71"/>
      <c r="F26" s="71"/>
      <c r="G26" s="71"/>
      <c r="H26" s="71"/>
    </row>
    <row r="27" spans="1:12" s="53" customFormat="1" ht="15.75" thickBot="1" x14ac:dyDescent="0.3">
      <c r="B27" s="51" t="s">
        <v>44</v>
      </c>
      <c r="C27" s="51"/>
      <c r="D27" s="52"/>
      <c r="E27" s="52"/>
      <c r="F27" s="52"/>
      <c r="G27" s="67">
        <f>SUM(G28,G31)</f>
        <v>73</v>
      </c>
      <c r="H27" s="67"/>
      <c r="I27" s="57">
        <v>155</v>
      </c>
      <c r="J27" s="57">
        <v>155</v>
      </c>
    </row>
    <row r="28" spans="1:12" ht="15.75" thickTop="1" x14ac:dyDescent="0.25">
      <c r="A28" s="2">
        <v>5499</v>
      </c>
      <c r="B28" s="16" t="s">
        <v>40</v>
      </c>
      <c r="C28" s="16"/>
      <c r="D28" s="17"/>
      <c r="E28" s="17"/>
      <c r="F28" s="17"/>
      <c r="G28" s="62">
        <v>70</v>
      </c>
      <c r="H28" s="63"/>
    </row>
    <row r="29" spans="1:12" ht="31.5" customHeight="1" x14ac:dyDescent="0.2">
      <c r="B29" s="61" t="s">
        <v>33</v>
      </c>
      <c r="C29" s="66"/>
      <c r="D29" s="66"/>
      <c r="E29" s="66"/>
      <c r="F29" s="66"/>
      <c r="G29" s="66"/>
      <c r="H29" s="66"/>
    </row>
    <row r="30" spans="1:12" ht="15" customHeight="1" x14ac:dyDescent="0.2">
      <c r="B30" s="41"/>
      <c r="C30" s="42"/>
      <c r="D30" s="42"/>
      <c r="E30" s="42"/>
      <c r="F30" s="42"/>
      <c r="G30" s="42"/>
      <c r="H30" s="42"/>
    </row>
    <row r="31" spans="1:12" ht="15" x14ac:dyDescent="0.25">
      <c r="A31" s="2">
        <v>5499</v>
      </c>
      <c r="B31" s="16" t="s">
        <v>40</v>
      </c>
      <c r="C31" s="42"/>
      <c r="D31" s="42"/>
      <c r="E31" s="42"/>
      <c r="F31" s="42"/>
      <c r="G31" s="59">
        <v>3</v>
      </c>
      <c r="H31" s="60"/>
    </row>
    <row r="32" spans="1:12" ht="15" customHeight="1" x14ac:dyDescent="0.2">
      <c r="B32" s="68" t="s">
        <v>25</v>
      </c>
      <c r="C32" s="71"/>
      <c r="D32" s="71"/>
      <c r="E32" s="71"/>
      <c r="F32" s="71"/>
      <c r="G32" s="71"/>
      <c r="H32" s="71"/>
    </row>
    <row r="33" spans="1:10" ht="15" customHeight="1" x14ac:dyDescent="0.2">
      <c r="B33" s="37"/>
      <c r="C33" s="38"/>
      <c r="D33" s="38"/>
      <c r="E33" s="38"/>
      <c r="F33" s="38"/>
      <c r="G33" s="38"/>
      <c r="H33" s="38"/>
    </row>
    <row r="34" spans="1:10" s="53" customFormat="1" ht="15.75" thickBot="1" x14ac:dyDescent="0.3">
      <c r="B34" s="51" t="s">
        <v>18</v>
      </c>
      <c r="C34" s="51"/>
      <c r="D34" s="52"/>
      <c r="E34" s="52"/>
      <c r="F34" s="52"/>
      <c r="G34" s="67">
        <f>SUM(G35)</f>
        <v>100</v>
      </c>
      <c r="H34" s="67"/>
      <c r="I34" s="57">
        <v>157</v>
      </c>
      <c r="J34" s="57">
        <v>157</v>
      </c>
    </row>
    <row r="35" spans="1:10" ht="15.75" thickTop="1" x14ac:dyDescent="0.25">
      <c r="A35" s="2">
        <v>5901</v>
      </c>
      <c r="B35" s="16" t="s">
        <v>19</v>
      </c>
      <c r="C35" s="16"/>
      <c r="D35" s="17"/>
      <c r="E35" s="17"/>
      <c r="F35" s="17"/>
      <c r="G35" s="62">
        <v>100</v>
      </c>
      <c r="H35" s="63"/>
    </row>
    <row r="36" spans="1:10" ht="31.5" customHeight="1" x14ac:dyDescent="0.2">
      <c r="B36" s="61" t="s">
        <v>20</v>
      </c>
      <c r="C36" s="66"/>
      <c r="D36" s="66"/>
      <c r="E36" s="66"/>
      <c r="F36" s="66"/>
      <c r="G36" s="66"/>
      <c r="H36" s="66"/>
    </row>
    <row r="37" spans="1:10" ht="15.95" customHeight="1" thickBot="1" x14ac:dyDescent="0.3">
      <c r="B37" s="51" t="s">
        <v>46</v>
      </c>
      <c r="C37" s="51"/>
      <c r="D37" s="52"/>
      <c r="E37" s="52"/>
      <c r="F37" s="52"/>
      <c r="G37" s="67">
        <f>SUM(G38)</f>
        <v>20</v>
      </c>
      <c r="H37" s="67"/>
      <c r="I37" s="58">
        <v>20</v>
      </c>
      <c r="J37" s="58">
        <v>20</v>
      </c>
    </row>
    <row r="38" spans="1:10" ht="15.95" customHeight="1" thickTop="1" x14ac:dyDescent="0.25">
      <c r="A38" s="2">
        <v>5041</v>
      </c>
      <c r="B38" s="18" t="s">
        <v>16</v>
      </c>
      <c r="C38" s="38"/>
      <c r="D38" s="38"/>
      <c r="E38" s="38"/>
      <c r="F38" s="38"/>
      <c r="G38" s="62">
        <v>20</v>
      </c>
      <c r="H38" s="63"/>
    </row>
    <row r="39" spans="1:10" ht="15.95" customHeight="1" x14ac:dyDescent="0.2">
      <c r="B39" s="68" t="s">
        <v>26</v>
      </c>
      <c r="C39" s="68"/>
      <c r="D39" s="68"/>
      <c r="E39" s="68"/>
      <c r="F39" s="68"/>
      <c r="G39" s="68"/>
      <c r="H39" s="68"/>
    </row>
    <row r="40" spans="1:10" ht="15.95" customHeight="1" x14ac:dyDescent="0.2">
      <c r="B40" s="37"/>
      <c r="C40" s="38"/>
      <c r="D40" s="38"/>
      <c r="E40" s="38"/>
      <c r="F40" s="38"/>
      <c r="G40" s="38"/>
      <c r="H40" s="38"/>
    </row>
    <row r="41" spans="1:10" s="53" customFormat="1" ht="15.75" thickBot="1" x14ac:dyDescent="0.3">
      <c r="B41" s="51" t="s">
        <v>50</v>
      </c>
      <c r="C41" s="51"/>
      <c r="D41" s="52"/>
      <c r="E41" s="52"/>
      <c r="F41" s="52"/>
      <c r="G41" s="67">
        <f>SUM(G42,G45,G48,G51,G54,G56,G61,G64)</f>
        <v>10083</v>
      </c>
      <c r="H41" s="67"/>
      <c r="I41" s="57">
        <f>SUM(I42:I64)</f>
        <v>8173</v>
      </c>
      <c r="J41" s="57">
        <f>SUM(J42:J64)</f>
        <v>14079</v>
      </c>
    </row>
    <row r="42" spans="1:10" ht="15.75" thickTop="1" x14ac:dyDescent="0.25">
      <c r="A42" s="2">
        <v>5139</v>
      </c>
      <c r="B42" s="24" t="s">
        <v>48</v>
      </c>
      <c r="C42" s="24"/>
      <c r="D42" s="25"/>
      <c r="E42" s="25"/>
      <c r="F42" s="25"/>
      <c r="G42" s="62">
        <v>20</v>
      </c>
      <c r="H42" s="63"/>
      <c r="I42" s="2">
        <v>20</v>
      </c>
      <c r="J42" s="2">
        <v>40</v>
      </c>
    </row>
    <row r="43" spans="1:10" ht="15" customHeight="1" x14ac:dyDescent="0.2">
      <c r="B43" s="64" t="s">
        <v>36</v>
      </c>
      <c r="C43" s="65"/>
      <c r="D43" s="65"/>
      <c r="E43" s="65"/>
      <c r="F43" s="65"/>
      <c r="G43" s="65"/>
      <c r="H43" s="65"/>
    </row>
    <row r="44" spans="1:10" ht="15" customHeight="1" x14ac:dyDescent="0.2">
      <c r="B44" s="39"/>
      <c r="C44" s="40"/>
      <c r="D44" s="40"/>
      <c r="E44" s="40"/>
      <c r="F44" s="40"/>
      <c r="G44" s="40"/>
      <c r="H44" s="40"/>
    </row>
    <row r="45" spans="1:10" ht="15" customHeight="1" x14ac:dyDescent="0.25">
      <c r="A45" s="2">
        <v>5163</v>
      </c>
      <c r="B45" s="24" t="s">
        <v>4</v>
      </c>
      <c r="C45" s="24"/>
      <c r="D45" s="25"/>
      <c r="E45" s="25"/>
      <c r="F45" s="25"/>
      <c r="G45" s="62">
        <v>15</v>
      </c>
      <c r="H45" s="63"/>
      <c r="I45" s="2">
        <v>10</v>
      </c>
      <c r="J45" s="2">
        <v>15</v>
      </c>
    </row>
    <row r="46" spans="1:10" ht="15" customHeight="1" x14ac:dyDescent="0.2">
      <c r="B46" s="64" t="s">
        <v>37</v>
      </c>
      <c r="C46" s="65"/>
      <c r="D46" s="65"/>
      <c r="E46" s="65"/>
      <c r="F46" s="65"/>
      <c r="G46" s="65"/>
      <c r="H46" s="65"/>
    </row>
    <row r="47" spans="1:10" ht="15" customHeight="1" x14ac:dyDescent="0.2">
      <c r="B47" s="39"/>
      <c r="C47" s="40"/>
      <c r="D47" s="40"/>
      <c r="E47" s="40"/>
      <c r="F47" s="40"/>
      <c r="G47" s="40"/>
      <c r="H47" s="40"/>
    </row>
    <row r="48" spans="1:10" ht="15" customHeight="1" x14ac:dyDescent="0.25">
      <c r="A48" s="2">
        <v>5164</v>
      </c>
      <c r="B48" s="24" t="s">
        <v>3</v>
      </c>
      <c r="C48" s="24"/>
      <c r="D48" s="25"/>
      <c r="E48" s="25"/>
      <c r="F48" s="25"/>
      <c r="G48" s="62">
        <v>100</v>
      </c>
      <c r="H48" s="63"/>
      <c r="I48" s="2">
        <v>100</v>
      </c>
      <c r="J48" s="2">
        <v>300</v>
      </c>
    </row>
    <row r="49" spans="1:10" ht="29.25" customHeight="1" x14ac:dyDescent="0.2">
      <c r="B49" s="64" t="s">
        <v>38</v>
      </c>
      <c r="C49" s="65"/>
      <c r="D49" s="65"/>
      <c r="E49" s="65"/>
      <c r="F49" s="65"/>
      <c r="G49" s="65"/>
      <c r="H49" s="65"/>
    </row>
    <row r="50" spans="1:10" ht="15" customHeight="1" x14ac:dyDescent="0.2">
      <c r="B50" s="39"/>
      <c r="C50" s="40"/>
      <c r="D50" s="40"/>
      <c r="E50" s="40"/>
      <c r="F50" s="40"/>
      <c r="G50" s="40"/>
      <c r="H50" s="40"/>
    </row>
    <row r="51" spans="1:10" ht="15" customHeight="1" x14ac:dyDescent="0.25">
      <c r="A51" s="2">
        <v>5169</v>
      </c>
      <c r="B51" s="24" t="s">
        <v>2</v>
      </c>
      <c r="C51" s="24"/>
      <c r="D51" s="25"/>
      <c r="E51" s="25"/>
      <c r="F51" s="25"/>
      <c r="G51" s="62">
        <v>762</v>
      </c>
      <c r="H51" s="63"/>
    </row>
    <row r="52" spans="1:10" ht="15" customHeight="1" x14ac:dyDescent="0.2">
      <c r="B52" s="64" t="s">
        <v>27</v>
      </c>
      <c r="C52" s="65"/>
      <c r="D52" s="65"/>
      <c r="E52" s="65"/>
      <c r="F52" s="65"/>
      <c r="G52" s="65"/>
      <c r="H52" s="65"/>
    </row>
    <row r="53" spans="1:10" ht="15" customHeight="1" x14ac:dyDescent="0.2">
      <c r="B53" s="39"/>
      <c r="C53" s="40"/>
      <c r="D53" s="40"/>
      <c r="E53" s="40"/>
      <c r="F53" s="40"/>
      <c r="G53" s="40"/>
      <c r="H53" s="40"/>
    </row>
    <row r="54" spans="1:10" ht="15" customHeight="1" x14ac:dyDescent="0.25">
      <c r="A54" s="2">
        <v>5169</v>
      </c>
      <c r="B54" s="24" t="s">
        <v>2</v>
      </c>
      <c r="C54" s="24"/>
      <c r="D54" s="25"/>
      <c r="E54" s="25"/>
      <c r="F54" s="25"/>
      <c r="G54" s="62">
        <f>3110+743</f>
        <v>3853</v>
      </c>
      <c r="H54" s="63"/>
    </row>
    <row r="55" spans="1:10" ht="29.25" customHeight="1" x14ac:dyDescent="0.2">
      <c r="B55" s="64" t="s">
        <v>34</v>
      </c>
      <c r="C55" s="65"/>
      <c r="D55" s="65"/>
      <c r="E55" s="65"/>
      <c r="F55" s="65"/>
      <c r="G55" s="65"/>
      <c r="H55" s="65"/>
    </row>
    <row r="56" spans="1:10" ht="15" customHeight="1" x14ac:dyDescent="0.25">
      <c r="A56" s="2">
        <v>5169</v>
      </c>
      <c r="B56" s="24" t="s">
        <v>2</v>
      </c>
      <c r="C56" s="24"/>
      <c r="D56" s="25"/>
      <c r="E56" s="25"/>
      <c r="F56" s="25"/>
      <c r="G56" s="62">
        <v>4226</v>
      </c>
      <c r="H56" s="63"/>
      <c r="I56" s="2">
        <v>7036</v>
      </c>
      <c r="J56" s="2">
        <v>12217</v>
      </c>
    </row>
    <row r="57" spans="1:10" ht="15" customHeight="1" x14ac:dyDescent="0.2">
      <c r="B57" s="64" t="s">
        <v>21</v>
      </c>
      <c r="C57" s="65"/>
      <c r="D57" s="65"/>
      <c r="E57" s="65"/>
      <c r="F57" s="65"/>
      <c r="G57" s="65"/>
      <c r="H57" s="65"/>
    </row>
    <row r="58" spans="1:10" ht="15" customHeight="1" x14ac:dyDescent="0.2">
      <c r="B58" s="39"/>
      <c r="C58" s="40"/>
      <c r="D58" s="40"/>
      <c r="E58" s="40"/>
      <c r="F58" s="40"/>
      <c r="G58" s="40"/>
      <c r="H58" s="40"/>
    </row>
    <row r="59" spans="1:10" ht="15" customHeight="1" x14ac:dyDescent="0.2">
      <c r="B59" s="54"/>
      <c r="C59" s="55"/>
      <c r="D59" s="55"/>
      <c r="E59" s="55"/>
      <c r="F59" s="55"/>
      <c r="G59" s="55"/>
      <c r="H59" s="55"/>
    </row>
    <row r="60" spans="1:10" ht="15" customHeight="1" x14ac:dyDescent="0.2">
      <c r="B60" s="54"/>
      <c r="C60" s="55"/>
      <c r="D60" s="55"/>
      <c r="E60" s="55"/>
      <c r="F60" s="55"/>
      <c r="G60" s="55"/>
      <c r="H60" s="55"/>
    </row>
    <row r="61" spans="1:10" ht="15" customHeight="1" x14ac:dyDescent="0.25">
      <c r="A61" s="2">
        <v>5175</v>
      </c>
      <c r="B61" s="24" t="s">
        <v>1</v>
      </c>
      <c r="C61" s="24"/>
      <c r="D61" s="25"/>
      <c r="E61" s="25"/>
      <c r="F61" s="25"/>
      <c r="G61" s="62">
        <v>500</v>
      </c>
      <c r="H61" s="63"/>
      <c r="I61" s="2">
        <v>450</v>
      </c>
      <c r="J61" s="2">
        <v>750</v>
      </c>
    </row>
    <row r="62" spans="1:10" ht="15" customHeight="1" x14ac:dyDescent="0.2">
      <c r="B62" s="68" t="s">
        <v>29</v>
      </c>
      <c r="C62" s="71"/>
      <c r="D62" s="71"/>
      <c r="E62" s="71"/>
      <c r="F62" s="71"/>
      <c r="G62" s="71"/>
      <c r="H62" s="71"/>
    </row>
    <row r="63" spans="1:10" ht="15" customHeight="1" x14ac:dyDescent="0.25">
      <c r="B63" s="37"/>
      <c r="C63" s="38"/>
      <c r="D63" s="38"/>
      <c r="E63" s="38"/>
      <c r="F63" s="38"/>
      <c r="G63" s="59"/>
      <c r="H63" s="60"/>
    </row>
    <row r="64" spans="1:10" ht="15" customHeight="1" x14ac:dyDescent="0.25">
      <c r="A64" s="2">
        <v>5194</v>
      </c>
      <c r="B64" s="24" t="s">
        <v>41</v>
      </c>
      <c r="C64" s="24"/>
      <c r="D64" s="25"/>
      <c r="E64" s="25"/>
      <c r="F64" s="25"/>
      <c r="G64" s="62">
        <v>607</v>
      </c>
      <c r="H64" s="63"/>
      <c r="I64" s="2">
        <v>557</v>
      </c>
      <c r="J64" s="2">
        <v>757</v>
      </c>
    </row>
    <row r="65" spans="1:10" ht="15" customHeight="1" x14ac:dyDescent="0.2">
      <c r="B65" s="68" t="s">
        <v>39</v>
      </c>
      <c r="C65" s="71"/>
      <c r="D65" s="71"/>
      <c r="E65" s="71"/>
      <c r="F65" s="71"/>
      <c r="G65" s="71"/>
      <c r="H65" s="71"/>
    </row>
    <row r="66" spans="1:10" ht="15" customHeight="1" x14ac:dyDescent="0.2">
      <c r="B66" s="37"/>
      <c r="C66" s="38"/>
      <c r="D66" s="38"/>
      <c r="E66" s="38"/>
      <c r="F66" s="38"/>
      <c r="G66" s="38"/>
      <c r="H66" s="38"/>
    </row>
    <row r="67" spans="1:10" ht="15" customHeight="1" x14ac:dyDescent="0.2">
      <c r="B67" s="37"/>
      <c r="C67" s="38"/>
      <c r="D67" s="38"/>
      <c r="E67" s="38"/>
      <c r="F67" s="38"/>
      <c r="G67" s="38"/>
      <c r="H67" s="38"/>
    </row>
    <row r="68" spans="1:10" s="53" customFormat="1" ht="15" customHeight="1" thickBot="1" x14ac:dyDescent="0.3">
      <c r="B68" s="51" t="s">
        <v>49</v>
      </c>
      <c r="C68" s="51"/>
      <c r="D68" s="52"/>
      <c r="E68" s="52"/>
      <c r="F68" s="52"/>
      <c r="G68" s="67">
        <f>SUM(G69,G73,G76,G79)</f>
        <v>2830</v>
      </c>
      <c r="H68" s="67"/>
      <c r="I68" s="57">
        <v>3005</v>
      </c>
      <c r="J68" s="57">
        <v>3505</v>
      </c>
    </row>
    <row r="69" spans="1:10" ht="15" customHeight="1" thickTop="1" x14ac:dyDescent="0.25">
      <c r="A69" s="2">
        <v>5499</v>
      </c>
      <c r="B69" s="16" t="s">
        <v>40</v>
      </c>
      <c r="C69" s="16"/>
      <c r="D69" s="17"/>
      <c r="E69" s="17"/>
      <c r="F69" s="17"/>
      <c r="G69" s="59">
        <v>2050</v>
      </c>
      <c r="H69" s="60"/>
    </row>
    <row r="70" spans="1:10" ht="15" customHeight="1" x14ac:dyDescent="0.2">
      <c r="B70" s="61" t="s">
        <v>35</v>
      </c>
      <c r="C70" s="61"/>
      <c r="D70" s="61"/>
      <c r="E70" s="61"/>
      <c r="F70" s="61"/>
      <c r="G70" s="61"/>
      <c r="H70" s="61"/>
    </row>
    <row r="71" spans="1:10" ht="15" customHeight="1" x14ac:dyDescent="0.2">
      <c r="B71" s="61"/>
      <c r="C71" s="61"/>
      <c r="D71" s="61"/>
      <c r="E71" s="61"/>
      <c r="F71" s="61"/>
      <c r="G71" s="61"/>
      <c r="H71" s="61"/>
    </row>
    <row r="72" spans="1:10" ht="15" customHeight="1" x14ac:dyDescent="0.2">
      <c r="B72" s="37"/>
      <c r="C72" s="38"/>
      <c r="D72" s="38"/>
      <c r="E72" s="38"/>
      <c r="F72" s="38"/>
      <c r="G72" s="38"/>
      <c r="H72" s="38"/>
    </row>
    <row r="73" spans="1:10" ht="15" customHeight="1" x14ac:dyDescent="0.25">
      <c r="A73" s="2">
        <v>5499</v>
      </c>
      <c r="B73" s="16" t="s">
        <v>40</v>
      </c>
      <c r="C73" s="16"/>
      <c r="D73" s="17"/>
      <c r="E73" s="17"/>
      <c r="F73" s="17"/>
      <c r="G73" s="59">
        <v>410</v>
      </c>
      <c r="H73" s="60"/>
    </row>
    <row r="74" spans="1:10" ht="15" customHeight="1" x14ac:dyDescent="0.2">
      <c r="B74" s="68" t="s">
        <v>24</v>
      </c>
      <c r="C74" s="71"/>
      <c r="D74" s="71"/>
      <c r="E74" s="71"/>
      <c r="F74" s="71"/>
      <c r="G74" s="71"/>
      <c r="H74" s="71"/>
    </row>
    <row r="75" spans="1:10" ht="15" customHeight="1" x14ac:dyDescent="0.2">
      <c r="B75" s="37"/>
      <c r="C75" s="38"/>
      <c r="D75" s="38"/>
      <c r="E75" s="38"/>
      <c r="F75" s="38"/>
      <c r="G75" s="38"/>
      <c r="H75" s="38"/>
    </row>
    <row r="76" spans="1:10" ht="15" customHeight="1" x14ac:dyDescent="0.25">
      <c r="A76" s="2">
        <v>5499</v>
      </c>
      <c r="B76" s="16" t="s">
        <v>40</v>
      </c>
      <c r="C76" s="16"/>
      <c r="D76" s="17"/>
      <c r="E76" s="17"/>
      <c r="F76" s="17"/>
      <c r="G76" s="59">
        <v>20</v>
      </c>
      <c r="H76" s="60"/>
    </row>
    <row r="77" spans="1:10" ht="15" customHeight="1" x14ac:dyDescent="0.2">
      <c r="B77" s="68" t="s">
        <v>22</v>
      </c>
      <c r="C77" s="71"/>
      <c r="D77" s="71"/>
      <c r="E77" s="71"/>
      <c r="F77" s="71"/>
      <c r="G77" s="71"/>
      <c r="H77" s="71"/>
    </row>
    <row r="78" spans="1:10" ht="15" customHeight="1" x14ac:dyDescent="0.2"/>
    <row r="79" spans="1:10" ht="15" customHeight="1" x14ac:dyDescent="0.25">
      <c r="A79" s="2">
        <v>5499</v>
      </c>
      <c r="B79" s="16" t="s">
        <v>40</v>
      </c>
      <c r="C79" s="16"/>
      <c r="D79" s="17"/>
      <c r="E79" s="17"/>
      <c r="F79" s="17"/>
      <c r="G79" s="59">
        <v>350</v>
      </c>
      <c r="H79" s="60"/>
    </row>
    <row r="80" spans="1:10" ht="15" customHeight="1" x14ac:dyDescent="0.2">
      <c r="B80" s="68" t="s">
        <v>30</v>
      </c>
      <c r="C80" s="71"/>
      <c r="D80" s="71"/>
      <c r="E80" s="71"/>
      <c r="F80" s="71"/>
      <c r="G80" s="71"/>
      <c r="H80" s="71"/>
    </row>
    <row r="81" ht="15" customHeight="1" x14ac:dyDescent="0.2"/>
    <row r="82" ht="15" customHeight="1" x14ac:dyDescent="0.2"/>
    <row r="83" ht="15" customHeight="1" x14ac:dyDescent="0.2"/>
    <row r="84" ht="15" customHeight="1" x14ac:dyDescent="0.2"/>
  </sheetData>
  <mergeCells count="45">
    <mergeCell ref="G34:H34"/>
    <mergeCell ref="G35:H35"/>
    <mergeCell ref="G37:H37"/>
    <mergeCell ref="B80:H80"/>
    <mergeCell ref="B77:H77"/>
    <mergeCell ref="B49:H49"/>
    <mergeCell ref="B52:H52"/>
    <mergeCell ref="B55:H55"/>
    <mergeCell ref="B57:H57"/>
    <mergeCell ref="B62:H62"/>
    <mergeCell ref="B65:H65"/>
    <mergeCell ref="B74:H74"/>
    <mergeCell ref="G54:H54"/>
    <mergeCell ref="G56:H56"/>
    <mergeCell ref="G61:H61"/>
    <mergeCell ref="G63:H63"/>
    <mergeCell ref="B3:D3"/>
    <mergeCell ref="B26:H26"/>
    <mergeCell ref="B29:H29"/>
    <mergeCell ref="B21:H21"/>
    <mergeCell ref="B32:H32"/>
    <mergeCell ref="G20:H20"/>
    <mergeCell ref="G23:H23"/>
    <mergeCell ref="B24:H25"/>
    <mergeCell ref="G28:H28"/>
    <mergeCell ref="G31:H31"/>
    <mergeCell ref="G19:H19"/>
    <mergeCell ref="G27:H27"/>
    <mergeCell ref="B46:H46"/>
    <mergeCell ref="B43:H43"/>
    <mergeCell ref="G69:H69"/>
    <mergeCell ref="G38:H38"/>
    <mergeCell ref="B36:H36"/>
    <mergeCell ref="G41:H41"/>
    <mergeCell ref="G42:H42"/>
    <mergeCell ref="G45:H45"/>
    <mergeCell ref="B39:H39"/>
    <mergeCell ref="G64:H64"/>
    <mergeCell ref="G68:H68"/>
    <mergeCell ref="G76:H76"/>
    <mergeCell ref="G79:H79"/>
    <mergeCell ref="B70:H71"/>
    <mergeCell ref="G48:H48"/>
    <mergeCell ref="G51:H51"/>
    <mergeCell ref="G73:H73"/>
  </mergeCells>
  <pageMargins left="0.70866141732283472" right="0.70866141732283472" top="0.78740157480314965" bottom="0.78740157480314965" header="0.31496062992125984" footer="0.31496062992125984"/>
  <pageSetup paperSize="9" scale="73" firstPageNumber="104" fitToHeight="9999" orientation="portrait" useFirstPageNumber="1" r:id="rId1"/>
  <headerFooter>
    <oddFooter>&amp;L&amp;"Arial CE,Kurzíva"Zastupitelstvo Olomouckého kraje 11.12.2023
2.1. - Rozpočet Olomouckého kraje na rok 2024 - návrh rozpočtu
Příloha č. 3d): Fond sociálních potřeb&amp;R&amp;"Arial CE,Kurzíva"Strana &amp;P (Celkem 216)</oddFooter>
  </headerFooter>
  <ignoredErrors>
    <ignoredError sqref="E15:F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ORJ - 199</vt:lpstr>
      <vt:lpstr>'ORJ - 199'!Oblast_tisku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Vítková Petra</cp:lastModifiedBy>
  <cp:lastPrinted>2023-11-23T05:58:06Z</cp:lastPrinted>
  <dcterms:created xsi:type="dcterms:W3CDTF">2012-09-12T10:10:59Z</dcterms:created>
  <dcterms:modified xsi:type="dcterms:W3CDTF">2023-11-23T05:58:10Z</dcterms:modified>
</cp:coreProperties>
</file>