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RF\Rozpočet Olomouckého kraje\2024\ZOK 11.12.2023\"/>
    </mc:Choice>
  </mc:AlternateContent>
  <bookViews>
    <workbookView xWindow="0" yWindow="0" windowWidth="28800" windowHeight="11700" firstSheet="4" activeTab="9"/>
  </bookViews>
  <sheets>
    <sheet name="Souhrn" sheetId="3" r:id="rId1"/>
    <sheet name="Školství - ORJ 10" sheetId="14" r:id="rId2"/>
    <sheet name="Školství - ORJ 64" sheetId="9" r:id="rId3"/>
    <sheet name="Sociální - ORJ 60" sheetId="8" r:id="rId4"/>
    <sheet name="Sociální - ORJ 64" sheetId="10" r:id="rId5"/>
    <sheet name="ORJ 64 kultura" sheetId="15" r:id="rId6"/>
    <sheet name="Životní prostředí - ORJ 59" sheetId="7" r:id="rId7"/>
    <sheet name="ORJ 33 - podpora venkova" sheetId="16" r:id="rId8"/>
    <sheet name="ORJ 74 region. rozvoj" sheetId="17" r:id="rId9"/>
    <sheet name="Projekt. příprava - ORJ 30" sheetId="5" r:id="rId10"/>
  </sheets>
  <definedNames>
    <definedName name="_xlnm._FilterDatabase" localSheetId="8" hidden="1">'ORJ 74 region. rozvoj'!$A$7:$X$55</definedName>
    <definedName name="_xlnm.Print_Titles" localSheetId="8">'ORJ 74 region. rozvoj'!$5:$7</definedName>
    <definedName name="_xlnm.Print_Area" localSheetId="7">'ORJ 33 - podpora venkova'!$A$1:$V$15</definedName>
    <definedName name="_xlnm.Print_Area" localSheetId="5">'ORJ 64 kultura'!$A$1:$V$15</definedName>
    <definedName name="_xlnm.Print_Area" localSheetId="8">'ORJ 74 region. rozvoj'!$A$1:$V$55</definedName>
    <definedName name="_xlnm.Print_Area" localSheetId="9">'Projekt. příprava - ORJ 30'!$A$1:$W$10</definedName>
    <definedName name="_xlnm.Print_Area" localSheetId="3">'Sociální - ORJ 60'!$A$1:$W$11</definedName>
    <definedName name="_xlnm.Print_Area" localSheetId="4">'Sociální - ORJ 64'!$A$1:$W$16</definedName>
    <definedName name="_xlnm.Print_Area" localSheetId="0">Souhrn!$A$1:$H$19</definedName>
    <definedName name="_xlnm.Print_Area" localSheetId="1">'Školství - ORJ 10'!$A$1:$W$11</definedName>
    <definedName name="_xlnm.Print_Area" localSheetId="2">'Školství - ORJ 64'!$A$1:$W$11</definedName>
    <definedName name="_xlnm.Print_Area" localSheetId="6">'Životní prostředí - ORJ 59'!$A$1:$W$10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 i="9" l="1"/>
  <c r="V8" i="9"/>
  <c r="U8" i="9"/>
  <c r="T8" i="9"/>
  <c r="S8" i="9"/>
  <c r="R8" i="9"/>
  <c r="Q8" i="9"/>
  <c r="P8" i="9"/>
  <c r="O8" i="9"/>
  <c r="M8" i="9"/>
  <c r="L8" i="9"/>
  <c r="K8" i="9"/>
  <c r="T10" i="9"/>
  <c r="Q10" i="9"/>
  <c r="P10" i="9" s="1"/>
  <c r="W10" i="9" s="1"/>
  <c r="S17" i="17" l="1"/>
  <c r="R15" i="16"/>
  <c r="Q9" i="16"/>
  <c r="S9" i="16"/>
  <c r="Q10" i="17" l="1"/>
  <c r="W9" i="5" l="1"/>
  <c r="T9" i="5"/>
  <c r="R51" i="17" l="1"/>
  <c r="U8" i="10"/>
  <c r="R8" i="10"/>
  <c r="O8" i="10"/>
  <c r="M8" i="10"/>
  <c r="L8" i="10"/>
  <c r="K8" i="10"/>
  <c r="T8" i="14"/>
  <c r="Q8" i="14"/>
  <c r="P8" i="14"/>
  <c r="M8" i="14"/>
  <c r="L8" i="14"/>
  <c r="K8" i="14"/>
  <c r="G12" i="3" l="1"/>
  <c r="Q54" i="17"/>
  <c r="Q53" i="17" s="1"/>
  <c r="U53" i="17"/>
  <c r="T53" i="17"/>
  <c r="S53" i="17"/>
  <c r="R53" i="17"/>
  <c r="O53" i="17"/>
  <c r="M53" i="17"/>
  <c r="L53" i="17"/>
  <c r="K53" i="17"/>
  <c r="U52" i="17"/>
  <c r="T52" i="17"/>
  <c r="O52" i="17"/>
  <c r="M52" i="17"/>
  <c r="L52" i="17"/>
  <c r="S51" i="17"/>
  <c r="S52" i="17" s="1"/>
  <c r="R52" i="17"/>
  <c r="Q51" i="17"/>
  <c r="U50" i="17"/>
  <c r="O50" i="17"/>
  <c r="U48" i="17"/>
  <c r="O48" i="17"/>
  <c r="S47" i="17"/>
  <c r="P47" i="17" s="1"/>
  <c r="V47" i="17" s="1"/>
  <c r="Q47" i="17"/>
  <c r="S46" i="17"/>
  <c r="Q46" i="17"/>
  <c r="S45" i="17"/>
  <c r="Q45" i="17"/>
  <c r="K48" i="17"/>
  <c r="K49" i="17" s="1"/>
  <c r="V49" i="17" s="1"/>
  <c r="U43" i="17"/>
  <c r="T43" i="17"/>
  <c r="R43" i="17"/>
  <c r="K43" i="17"/>
  <c r="V42" i="17"/>
  <c r="S42" i="17"/>
  <c r="Q42" i="17"/>
  <c r="P42" i="17"/>
  <c r="S41" i="17"/>
  <c r="Q41" i="17"/>
  <c r="P41" i="17" s="1"/>
  <c r="V41" i="17"/>
  <c r="S40" i="17"/>
  <c r="Q40" i="17"/>
  <c r="P40" i="17"/>
  <c r="V40" i="17"/>
  <c r="S39" i="17"/>
  <c r="Q39" i="17"/>
  <c r="P39" i="17" s="1"/>
  <c r="V39" i="17"/>
  <c r="S38" i="17"/>
  <c r="Q38" i="17"/>
  <c r="P38" i="17"/>
  <c r="V38" i="17"/>
  <c r="S37" i="17"/>
  <c r="Q37" i="17"/>
  <c r="P37" i="17" s="1"/>
  <c r="V36" i="17"/>
  <c r="S36" i="17"/>
  <c r="Q36" i="17"/>
  <c r="P36" i="17"/>
  <c r="S35" i="17"/>
  <c r="P35" i="17" s="1"/>
  <c r="Q35" i="17"/>
  <c r="V35" i="17"/>
  <c r="S34" i="17"/>
  <c r="P34" i="17" s="1"/>
  <c r="Q34" i="17"/>
  <c r="V34" i="17"/>
  <c r="S33" i="17"/>
  <c r="P33" i="17" s="1"/>
  <c r="Q33" i="17"/>
  <c r="V33" i="17"/>
  <c r="S32" i="17"/>
  <c r="Q32" i="17"/>
  <c r="P32" i="17" s="1"/>
  <c r="L43" i="17"/>
  <c r="U31" i="17"/>
  <c r="T31" i="17"/>
  <c r="R31" i="17"/>
  <c r="S30" i="17"/>
  <c r="P30" i="17" s="1"/>
  <c r="Q30" i="17"/>
  <c r="V30" i="17"/>
  <c r="S29" i="17"/>
  <c r="Q29" i="17"/>
  <c r="P29" i="17"/>
  <c r="V29" i="17"/>
  <c r="S28" i="17"/>
  <c r="P28" i="17" s="1"/>
  <c r="Q28" i="17"/>
  <c r="V28" i="17"/>
  <c r="S27" i="17"/>
  <c r="Q27" i="17"/>
  <c r="P27" i="17"/>
  <c r="V27" i="17"/>
  <c r="S26" i="17"/>
  <c r="P26" i="17" s="1"/>
  <c r="Q26" i="17"/>
  <c r="S25" i="17"/>
  <c r="Q25" i="17"/>
  <c r="P25" i="17"/>
  <c r="V25" i="17"/>
  <c r="S24" i="17"/>
  <c r="P24" i="17" s="1"/>
  <c r="Q24" i="17"/>
  <c r="S23" i="17"/>
  <c r="Q23" i="17"/>
  <c r="P23" i="17"/>
  <c r="V23" i="17"/>
  <c r="S22" i="17"/>
  <c r="P22" i="17" s="1"/>
  <c r="Q22" i="17"/>
  <c r="S21" i="17"/>
  <c r="P21" i="17" s="1"/>
  <c r="Q21" i="17"/>
  <c r="S20" i="17"/>
  <c r="P20" i="17" s="1"/>
  <c r="Q20" i="17"/>
  <c r="S19" i="17"/>
  <c r="S31" i="17" s="1"/>
  <c r="Q19" i="17"/>
  <c r="P19" i="17" s="1"/>
  <c r="S18" i="17"/>
  <c r="Q18" i="17"/>
  <c r="Q31" i="17" s="1"/>
  <c r="P18" i="17"/>
  <c r="V18" i="17"/>
  <c r="U17" i="17"/>
  <c r="U8" i="17" s="1"/>
  <c r="T17" i="17"/>
  <c r="O17" i="17"/>
  <c r="M17" i="17"/>
  <c r="L17" i="17"/>
  <c r="S16" i="17"/>
  <c r="Q16" i="17"/>
  <c r="P16" i="17" s="1"/>
  <c r="V16" i="17" s="1"/>
  <c r="S15" i="17"/>
  <c r="Q15" i="17"/>
  <c r="P15" i="17" s="1"/>
  <c r="V15" i="17" s="1"/>
  <c r="S14" i="17"/>
  <c r="Q14" i="17"/>
  <c r="P14" i="17" s="1"/>
  <c r="V14" i="17" s="1"/>
  <c r="S13" i="17"/>
  <c r="Q13" i="17"/>
  <c r="P13" i="17" s="1"/>
  <c r="V13" i="17" s="1"/>
  <c r="S12" i="17"/>
  <c r="Q12" i="17"/>
  <c r="P12" i="17" s="1"/>
  <c r="V12" i="17" s="1"/>
  <c r="S11" i="17"/>
  <c r="Q11" i="17"/>
  <c r="P11" i="17" s="1"/>
  <c r="S10" i="17"/>
  <c r="P10" i="17"/>
  <c r="V10" i="17" s="1"/>
  <c r="K17" i="17"/>
  <c r="S9" i="17"/>
  <c r="Q9" i="17"/>
  <c r="P9" i="17" s="1"/>
  <c r="S14" i="16"/>
  <c r="Q14" i="16"/>
  <c r="P14" i="16" s="1"/>
  <c r="U13" i="16"/>
  <c r="T13" i="16"/>
  <c r="S13" i="16"/>
  <c r="R13" i="16"/>
  <c r="O13" i="16"/>
  <c r="M13" i="16"/>
  <c r="L13" i="16"/>
  <c r="K13" i="16"/>
  <c r="S12" i="16"/>
  <c r="S8" i="16" s="1"/>
  <c r="Q12" i="16"/>
  <c r="P12" i="16" s="1"/>
  <c r="P8" i="16" s="1"/>
  <c r="K12" i="16"/>
  <c r="S11" i="16"/>
  <c r="Q11" i="16"/>
  <c r="P11" i="16"/>
  <c r="K11" i="16"/>
  <c r="S10" i="16"/>
  <c r="Q10" i="16"/>
  <c r="Q8" i="16" s="1"/>
  <c r="P10" i="16"/>
  <c r="K10" i="16"/>
  <c r="U8" i="16"/>
  <c r="U15" i="16" s="1"/>
  <c r="T8" i="16"/>
  <c r="T15" i="16" s="1"/>
  <c r="R8" i="16"/>
  <c r="D14" i="3" s="1"/>
  <c r="O8" i="16"/>
  <c r="O15" i="16" s="1"/>
  <c r="M8" i="16"/>
  <c r="L8" i="16"/>
  <c r="L15" i="16" s="1"/>
  <c r="K8" i="16"/>
  <c r="K15" i="16" s="1"/>
  <c r="M43" i="17" l="1"/>
  <c r="P46" i="17"/>
  <c r="V11" i="17"/>
  <c r="P51" i="17"/>
  <c r="P13" i="16"/>
  <c r="V14" i="16"/>
  <c r="V13" i="16" s="1"/>
  <c r="Q13" i="16"/>
  <c r="Q15" i="16" s="1"/>
  <c r="M15" i="16"/>
  <c r="S15" i="16"/>
  <c r="G14" i="3" s="1"/>
  <c r="V10" i="16"/>
  <c r="V11" i="16"/>
  <c r="V12" i="16"/>
  <c r="P31" i="17"/>
  <c r="P43" i="17"/>
  <c r="P15" i="16"/>
  <c r="P17" i="17"/>
  <c r="V9" i="17"/>
  <c r="V24" i="17"/>
  <c r="K50" i="17"/>
  <c r="V50" i="17"/>
  <c r="P52" i="17"/>
  <c r="V52" i="17" s="1"/>
  <c r="V51" i="17"/>
  <c r="U55" i="17"/>
  <c r="L31" i="17"/>
  <c r="V26" i="17"/>
  <c r="V37" i="17"/>
  <c r="P45" i="17"/>
  <c r="M31" i="17"/>
  <c r="S43" i="17"/>
  <c r="R17" i="17"/>
  <c r="V20" i="17"/>
  <c r="V21" i="17"/>
  <c r="V22" i="17"/>
  <c r="Q52" i="17"/>
  <c r="Q17" i="17"/>
  <c r="V48" i="17"/>
  <c r="V19" i="17"/>
  <c r="K31" i="17"/>
  <c r="V32" i="17"/>
  <c r="Q43" i="17"/>
  <c r="V17" i="17" l="1"/>
  <c r="K8" i="17"/>
  <c r="K55" i="17" s="1"/>
  <c r="V8" i="16"/>
  <c r="V15" i="16" s="1"/>
  <c r="V31" i="17"/>
  <c r="V43" i="17"/>
  <c r="L50" i="17"/>
  <c r="O43" i="17"/>
  <c r="M48" i="17"/>
  <c r="M8" i="17" s="1"/>
  <c r="M55" i="17" s="1"/>
  <c r="O31" i="17"/>
  <c r="L48" i="17"/>
  <c r="L8" i="17" s="1"/>
  <c r="L55" i="17" s="1"/>
  <c r="M50" i="17"/>
  <c r="O8" i="17" l="1"/>
  <c r="O55" i="17" s="1"/>
  <c r="V8" i="17"/>
  <c r="V55" i="17" s="1"/>
  <c r="R48" i="17"/>
  <c r="Q44" i="17"/>
  <c r="T48" i="17"/>
  <c r="S44" i="17"/>
  <c r="S48" i="17" s="1"/>
  <c r="R50" i="17"/>
  <c r="Q49" i="17"/>
  <c r="S49" i="17"/>
  <c r="S50" i="17" s="1"/>
  <c r="T50" i="17"/>
  <c r="S8" i="17" l="1"/>
  <c r="S55" i="17" s="1"/>
  <c r="G15" i="3" s="1"/>
  <c r="Q50" i="17"/>
  <c r="P49" i="17"/>
  <c r="P50" i="17" s="1"/>
  <c r="Q48" i="17"/>
  <c r="Q8" i="17" s="1"/>
  <c r="Q55" i="17" s="1"/>
  <c r="P44" i="17"/>
  <c r="P48" i="17" s="1"/>
  <c r="P8" i="17" s="1"/>
  <c r="P55" i="17" s="1"/>
  <c r="T8" i="17"/>
  <c r="T55" i="17" s="1"/>
  <c r="R8" i="17"/>
  <c r="R55" i="17" s="1"/>
  <c r="D15" i="3" s="1"/>
  <c r="D12" i="3" l="1"/>
  <c r="P9" i="7"/>
  <c r="Q9" i="7"/>
  <c r="G10" i="3"/>
  <c r="V8" i="10"/>
  <c r="S8" i="10"/>
  <c r="S14" i="15"/>
  <c r="Q14" i="15"/>
  <c r="Q13" i="15" s="1"/>
  <c r="P14" i="15"/>
  <c r="P13" i="15" s="1"/>
  <c r="U13" i="15"/>
  <c r="T13" i="15"/>
  <c r="S13" i="15"/>
  <c r="R13" i="15"/>
  <c r="O13" i="15"/>
  <c r="M13" i="15"/>
  <c r="L13" i="15"/>
  <c r="K13" i="15"/>
  <c r="S12" i="15"/>
  <c r="Q12" i="15"/>
  <c r="P12" i="15" s="1"/>
  <c r="K12" i="15"/>
  <c r="V12" i="15" s="1"/>
  <c r="S11" i="15"/>
  <c r="Q11" i="15"/>
  <c r="P11" i="15"/>
  <c r="K11" i="15"/>
  <c r="V11" i="15" s="1"/>
  <c r="S10" i="15"/>
  <c r="Q10" i="15"/>
  <c r="P10" i="15"/>
  <c r="K10" i="15"/>
  <c r="V10" i="15" s="1"/>
  <c r="U9" i="15"/>
  <c r="U8" i="15" s="1"/>
  <c r="U15" i="15" s="1"/>
  <c r="S9" i="15"/>
  <c r="Q9" i="15"/>
  <c r="P9" i="15" s="1"/>
  <c r="P8" i="15" s="1"/>
  <c r="M9" i="15"/>
  <c r="M8" i="15" s="1"/>
  <c r="M15" i="15" s="1"/>
  <c r="K9" i="15"/>
  <c r="T8" i="15"/>
  <c r="T15" i="15" s="1"/>
  <c r="S8" i="15"/>
  <c r="S15" i="15" s="1"/>
  <c r="R8" i="15"/>
  <c r="R15" i="15" s="1"/>
  <c r="O8" i="15"/>
  <c r="O15" i="15" s="1"/>
  <c r="L8" i="15"/>
  <c r="Q11" i="10"/>
  <c r="Q12" i="10"/>
  <c r="Q9" i="10"/>
  <c r="Q10" i="10"/>
  <c r="Q8" i="10" l="1"/>
  <c r="L15" i="15"/>
  <c r="Q8" i="15"/>
  <c r="Q15" i="15" s="1"/>
  <c r="K8" i="15"/>
  <c r="K15" i="15" s="1"/>
  <c r="V14" i="15"/>
  <c r="V13" i="15" s="1"/>
  <c r="P15" i="15"/>
  <c r="V9" i="15"/>
  <c r="V8" i="15" s="1"/>
  <c r="P9" i="8"/>
  <c r="W9" i="8" s="1"/>
  <c r="T9" i="8"/>
  <c r="Q9" i="8"/>
  <c r="T9" i="9"/>
  <c r="P9" i="9" s="1"/>
  <c r="W9" i="9" s="1"/>
  <c r="V15" i="15" l="1"/>
  <c r="W10" i="14" l="1"/>
  <c r="P9" i="14"/>
  <c r="W9" i="14"/>
  <c r="L9" i="14"/>
  <c r="Y11" i="14"/>
  <c r="X11" i="14"/>
  <c r="T10" i="14"/>
  <c r="P10" i="14" s="1"/>
  <c r="Q10" i="14"/>
  <c r="T9" i="14"/>
  <c r="Q9" i="14"/>
  <c r="V8" i="14"/>
  <c r="V11" i="14" s="1"/>
  <c r="U8" i="14"/>
  <c r="U11" i="14" s="1"/>
  <c r="S8" i="14"/>
  <c r="S11" i="14" s="1"/>
  <c r="R8" i="14"/>
  <c r="R11" i="14" s="1"/>
  <c r="Q11" i="14"/>
  <c r="O8" i="14"/>
  <c r="O11" i="14" s="1"/>
  <c r="K11" i="14"/>
  <c r="P11" i="14" l="1"/>
  <c r="L11" i="14"/>
  <c r="T11" i="14"/>
  <c r="G5" i="3" s="1"/>
  <c r="W8" i="14"/>
  <c r="W11" i="14" s="1"/>
  <c r="M11" i="14"/>
  <c r="C19" i="3" l="1"/>
  <c r="F19" i="3"/>
  <c r="E19" i="3"/>
  <c r="Q9" i="5"/>
  <c r="T10" i="10" l="1"/>
  <c r="H16" i="3" l="1"/>
  <c r="H14" i="3"/>
  <c r="W9" i="7" l="1"/>
  <c r="H15" i="3" l="1"/>
  <c r="T12" i="10" l="1"/>
  <c r="T9" i="10"/>
  <c r="T11" i="10"/>
  <c r="P9" i="10" l="1"/>
  <c r="T8" i="10"/>
  <c r="W11" i="10"/>
  <c r="P11" i="10"/>
  <c r="V10" i="7"/>
  <c r="U10" i="7"/>
  <c r="T10" i="7"/>
  <c r="S10" i="7"/>
  <c r="V8" i="7"/>
  <c r="U8" i="7"/>
  <c r="T8" i="7"/>
  <c r="S8" i="7"/>
  <c r="P8" i="7"/>
  <c r="P10" i="7" s="1"/>
  <c r="O8" i="7"/>
  <c r="O10" i="7" s="1"/>
  <c r="M8" i="7"/>
  <c r="L8" i="7"/>
  <c r="K8" i="7"/>
  <c r="W9" i="10" l="1"/>
  <c r="W8" i="10" s="1"/>
  <c r="P8" i="10"/>
  <c r="Q8" i="7"/>
  <c r="Q10" i="7" s="1"/>
  <c r="R8" i="7"/>
  <c r="R10" i="7" s="1"/>
  <c r="U11" i="9" l="1"/>
  <c r="W8" i="7" l="1"/>
  <c r="W10" i="7" s="1"/>
  <c r="T14" i="10" l="1"/>
  <c r="T13" i="10" s="1"/>
  <c r="T16" i="10" s="1"/>
  <c r="G8" i="3" s="1"/>
  <c r="Q14" i="10"/>
  <c r="V13" i="10"/>
  <c r="U13" i="10"/>
  <c r="U16" i="10" s="1"/>
  <c r="S13" i="10"/>
  <c r="R13" i="10"/>
  <c r="O13" i="10"/>
  <c r="O16" i="10" s="1"/>
  <c r="M13" i="10"/>
  <c r="L13" i="10"/>
  <c r="K13" i="10"/>
  <c r="Y11" i="9"/>
  <c r="X11" i="9"/>
  <c r="S11" i="9"/>
  <c r="M11" i="9"/>
  <c r="V11" i="9"/>
  <c r="R11" i="9"/>
  <c r="O11" i="9"/>
  <c r="K11" i="9"/>
  <c r="T8" i="8"/>
  <c r="V8" i="8"/>
  <c r="V11" i="8" s="1"/>
  <c r="U8" i="8"/>
  <c r="U11" i="8" s="1"/>
  <c r="S8" i="8"/>
  <c r="S11" i="8" s="1"/>
  <c r="R8" i="8"/>
  <c r="R11" i="8" s="1"/>
  <c r="O8" i="8"/>
  <c r="O11" i="8" s="1"/>
  <c r="X10" i="7"/>
  <c r="M10" i="7"/>
  <c r="L10" i="7"/>
  <c r="K10" i="7"/>
  <c r="U10" i="5"/>
  <c r="T10" i="5"/>
  <c r="P8" i="5"/>
  <c r="P10" i="5" s="1"/>
  <c r="V8" i="5"/>
  <c r="V10" i="5" s="1"/>
  <c r="U8" i="5"/>
  <c r="T8" i="5"/>
  <c r="S8" i="5"/>
  <c r="S10" i="5" s="1"/>
  <c r="R8" i="5"/>
  <c r="R10" i="5" s="1"/>
  <c r="O8" i="5"/>
  <c r="O10" i="5" s="1"/>
  <c r="M8" i="5"/>
  <c r="M10" i="5" s="1"/>
  <c r="L8" i="5"/>
  <c r="L10" i="5" s="1"/>
  <c r="K8" i="5"/>
  <c r="K10" i="5" s="1"/>
  <c r="G17" i="3" l="1"/>
  <c r="H17" i="3" s="1"/>
  <c r="L11" i="9"/>
  <c r="Q11" i="9"/>
  <c r="D6" i="3" s="1"/>
  <c r="T11" i="9"/>
  <c r="P8" i="8"/>
  <c r="P11" i="8" s="1"/>
  <c r="K16" i="10"/>
  <c r="P14" i="10"/>
  <c r="W14" i="10" s="1"/>
  <c r="W13" i="10" s="1"/>
  <c r="W16" i="10" s="1"/>
  <c r="H12" i="3"/>
  <c r="Q8" i="5"/>
  <c r="Q10" i="5" s="1"/>
  <c r="H13" i="3"/>
  <c r="L16" i="10"/>
  <c r="S16" i="10"/>
  <c r="Q13" i="10"/>
  <c r="Q16" i="10" s="1"/>
  <c r="D8" i="3" s="1"/>
  <c r="M16" i="10"/>
  <c r="R16" i="10"/>
  <c r="V16" i="10"/>
  <c r="M9" i="8"/>
  <c r="K8" i="8"/>
  <c r="K11" i="8" s="1"/>
  <c r="T11" i="8"/>
  <c r="G7" i="3" s="1"/>
  <c r="W8" i="5"/>
  <c r="W10" i="5" s="1"/>
  <c r="Q8" i="8"/>
  <c r="Q11" i="8" s="1"/>
  <c r="H5" i="3" l="1"/>
  <c r="G6" i="3"/>
  <c r="H6" i="3"/>
  <c r="G19" i="3"/>
  <c r="D19" i="3"/>
  <c r="P11" i="9"/>
  <c r="W11" i="9"/>
  <c r="P13" i="10"/>
  <c r="P16" i="10" s="1"/>
  <c r="H8" i="3"/>
  <c r="L8" i="8"/>
  <c r="L11" i="8" s="1"/>
  <c r="W8" i="8"/>
  <c r="W11" i="8" s="1"/>
  <c r="H7" i="3"/>
  <c r="M8" i="8"/>
  <c r="M11" i="8" s="1"/>
  <c r="H19" i="3" l="1"/>
  <c r="H18" i="3"/>
  <c r="H11" i="3"/>
  <c r="H10" i="3"/>
  <c r="H9" i="3"/>
</calcChain>
</file>

<file path=xl/comments1.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 ref="Y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comments2.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 ref="Y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comments3.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comments4.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comments5.xml><?xml version="1.0" encoding="utf-8"?>
<comments xmlns="http://schemas.openxmlformats.org/spreadsheetml/2006/main">
  <authors>
    <author>Mikolášová Naděžda</author>
  </authors>
  <commentList>
    <comment ref="M9" authorId="0" shapeId="0">
      <text>
        <r>
          <rPr>
            <b/>
            <sz val="9"/>
            <color indexed="81"/>
            <rFont val="Tahoma"/>
            <family val="2"/>
            <charset val="238"/>
          </rPr>
          <t>Zahrnuto DPH 282 tis. Kč.</t>
        </r>
        <r>
          <rPr>
            <sz val="9"/>
            <color indexed="81"/>
            <rFont val="Tahoma"/>
            <family val="2"/>
            <charset val="238"/>
          </rPr>
          <t xml:space="preserve">
</t>
        </r>
      </text>
    </comment>
    <comment ref="U9" authorId="0" shapeId="0">
      <text>
        <r>
          <rPr>
            <sz val="9"/>
            <color indexed="81"/>
            <rFont val="Tahoma"/>
            <family val="2"/>
            <charset val="238"/>
          </rPr>
          <t xml:space="preserve">Zahrnuto možné plátcovství DPH 236 tis. Kč
</t>
        </r>
      </text>
    </comment>
  </commentList>
</comments>
</file>

<file path=xl/comments6.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comments7.xml><?xml version="1.0" encoding="utf-8"?>
<comments xmlns="http://schemas.openxmlformats.org/spreadsheetml/2006/main">
  <authors>
    <author>Kypusová Marta</author>
  </authors>
  <commentList>
    <comment ref="X6" authorId="0" shapeId="0">
      <text>
        <r>
          <rPr>
            <b/>
            <sz val="9"/>
            <color indexed="81"/>
            <rFont val="Tahoma"/>
            <family val="2"/>
            <charset val="238"/>
          </rPr>
          <t>Kypusová Marta:</t>
        </r>
        <r>
          <rPr>
            <sz val="9"/>
            <color indexed="81"/>
            <rFont val="Tahoma"/>
            <family val="2"/>
            <charset val="238"/>
          </rPr>
          <t xml:space="preserve">
</t>
        </r>
        <r>
          <rPr>
            <sz val="14"/>
            <color indexed="81"/>
            <rFont val="Tahoma"/>
            <family val="2"/>
            <charset val="238"/>
          </rPr>
          <t xml:space="preserve">1) Po realizaci investice lze očekávat úsporu výdajů ( případně růst příjmů) – příklad – zateplení fasády
2) Investice je rozpočtově neutrální – příklad oprava mostu
3) Investice bude generovat vyšší výdaje ( sníží příjmy) – příklad rekonstrukce Červeného kostela
</t>
        </r>
      </text>
    </comment>
  </commentList>
</comments>
</file>

<file path=xl/sharedStrings.xml><?xml version="1.0" encoding="utf-8"?>
<sst xmlns="http://schemas.openxmlformats.org/spreadsheetml/2006/main" count="561" uniqueCount="200">
  <si>
    <t>Správce:</t>
  </si>
  <si>
    <t>v tis. Kč</t>
  </si>
  <si>
    <t>Poř. číslo</t>
  </si>
  <si>
    <t>Oblast</t>
  </si>
  <si>
    <t>§</t>
  </si>
  <si>
    <t>pol.</t>
  </si>
  <si>
    <t>Sesk. pol.</t>
  </si>
  <si>
    <t>ORG</t>
  </si>
  <si>
    <t>Název akce:</t>
  </si>
  <si>
    <t>Popis:</t>
  </si>
  <si>
    <t>Stávající dokumentace</t>
  </si>
  <si>
    <t>K zajištění</t>
  </si>
  <si>
    <t xml:space="preserve">Celkové náklady s DPH v tis. Kč           </t>
  </si>
  <si>
    <t>Dotace</t>
  </si>
  <si>
    <t>Podíl OK</t>
  </si>
  <si>
    <t>poznámka</t>
  </si>
  <si>
    <t>Realizace</t>
  </si>
  <si>
    <t>Projektová dokumentace</t>
  </si>
  <si>
    <t>podíl OK (uznatelné náklady)</t>
  </si>
  <si>
    <t>Podíl OK (neuznatelné náklady)</t>
  </si>
  <si>
    <t>z toho:</t>
  </si>
  <si>
    <t>Termín realizace od - do (měsíc/ rok)</t>
  </si>
  <si>
    <t>Návrh rozpočtu - předfinancování (EU + SR) z rozpočtu OK</t>
  </si>
  <si>
    <t xml:space="preserve"> předfinancování (EU + SR) z revolvingu KB</t>
  </si>
  <si>
    <t>Název listu přílohy</t>
  </si>
  <si>
    <t>Předfinancování - úvěr</t>
  </si>
  <si>
    <t>Předfinancování - rozpočet OK</t>
  </si>
  <si>
    <t>IF PO</t>
  </si>
  <si>
    <t>Nájemné SMN</t>
  </si>
  <si>
    <t>Požadavky na rozpočet OK</t>
  </si>
  <si>
    <t>školství</t>
  </si>
  <si>
    <t>OI - ORJ 52</t>
  </si>
  <si>
    <t>sociální</t>
  </si>
  <si>
    <t>dopravy</t>
  </si>
  <si>
    <t>OI - ORJ 50</t>
  </si>
  <si>
    <t>kultury</t>
  </si>
  <si>
    <t>zdravotnictví</t>
  </si>
  <si>
    <t>CELKEM</t>
  </si>
  <si>
    <t>vedoucí odboru</t>
  </si>
  <si>
    <t>Odbor strategického rozvoje kraje</t>
  </si>
  <si>
    <t>ORJ 30</t>
  </si>
  <si>
    <t>ORJ 30 - projekty spolufinancované z evropských fondů a národních fondů - neinvestiční</t>
  </si>
  <si>
    <t>pol</t>
  </si>
  <si>
    <t>kategorie</t>
  </si>
  <si>
    <t>předfinancování         ( podíl EU)</t>
  </si>
  <si>
    <t>předfinancování (podíl SR)</t>
  </si>
  <si>
    <t>Příprava a projektová dokumentace</t>
  </si>
  <si>
    <t>OK</t>
  </si>
  <si>
    <t>Projektová příprava</t>
  </si>
  <si>
    <t>Projektová dokumentace na projekty z EU 2021-2027 a národních fondů</t>
  </si>
  <si>
    <t>Příprava</t>
  </si>
  <si>
    <t>Celkem za ORJ 30 - příprava projektů</t>
  </si>
  <si>
    <t xml:space="preserve">Správce:  </t>
  </si>
  <si>
    <t>Ing. Radek Dosoudil</t>
  </si>
  <si>
    <t>ORJ 59</t>
  </si>
  <si>
    <t>realizace</t>
  </si>
  <si>
    <t>ORJ 59 - Oblast životního prostředí - projekty spolufinancované z evropských fondů a národních fondů - neinvestiční</t>
  </si>
  <si>
    <t>Celkem za ORJ 59 - oblast životního prostředí</t>
  </si>
  <si>
    <t xml:space="preserve">Správce: </t>
  </si>
  <si>
    <t>ORJ 60</t>
  </si>
  <si>
    <t>ORJ 60 - Oblast sociální  - projekty spolufinancované z evropských fondů a národních fondů - neinvestiční</t>
  </si>
  <si>
    <t xml:space="preserve">Celkem za ORJ 60 - oblast sociální </t>
  </si>
  <si>
    <t>ORJ 64</t>
  </si>
  <si>
    <t>ORJ 64 - Oblast sociální - projekty spolufinancované z evropských fondů a národních fondů - neinvestiční</t>
  </si>
  <si>
    <t>07/2022-06/2025</t>
  </si>
  <si>
    <t>Celkem za ORJ 64 - oblast sociální</t>
  </si>
  <si>
    <t>OSR - ORJ 64</t>
  </si>
  <si>
    <t>OSR - ORJ 60</t>
  </si>
  <si>
    <t>životní prostředí</t>
  </si>
  <si>
    <t>cestovní ruch</t>
  </si>
  <si>
    <t>OSR - ORJ 59</t>
  </si>
  <si>
    <t>OSR - ORJ 30</t>
  </si>
  <si>
    <t xml:space="preserve"> </t>
  </si>
  <si>
    <t>Podpora biodiverzity v Olomouckém kraji - péče o vybrané evropsky významné lokality</t>
  </si>
  <si>
    <t>f) Projekty - neinvestiční</t>
  </si>
  <si>
    <t>Podpora plánování sociálních služeb na území Olomouckého kraje</t>
  </si>
  <si>
    <t>Azylové domy v Olomouckém kraji II</t>
  </si>
  <si>
    <t>9/2022-2/2025</t>
  </si>
  <si>
    <t>Obědy do škol v Olomouckém kraji IV.</t>
  </si>
  <si>
    <t>Podpora sociální práce, sociálních služeb a neformálně pečujících na území Olomouckého kraje</t>
  </si>
  <si>
    <t>ORJ 33</t>
  </si>
  <si>
    <t>ORJ 33 - Oblast podpory venkova  - projekty spolufinancované z evropských fondů a národních fondů - neinvestiční</t>
  </si>
  <si>
    <t>SU</t>
  </si>
  <si>
    <t>Celkem za ORJ 33 - oblast podpory venkova</t>
  </si>
  <si>
    <t>ORJ 74</t>
  </si>
  <si>
    <t>ORJ 74 - Oblast regionálního rozvoje - projekty spolufinancované z evropských fondů a národních fondů - neinvestiční</t>
  </si>
  <si>
    <t>Celkem</t>
  </si>
  <si>
    <t>OL</t>
  </si>
  <si>
    <t>Celkem za ORJ 74 - oblast Oblast regionálního rozvoje</t>
  </si>
  <si>
    <t>regionální rozvoj</t>
  </si>
  <si>
    <t>OSR - ORJ 33</t>
  </si>
  <si>
    <t>OSR - ORJ 74</t>
  </si>
  <si>
    <t>vzdělávání</t>
  </si>
  <si>
    <t>OSR - ORJ 76</t>
  </si>
  <si>
    <t xml:space="preserve">5. Opravy, investice, projekty a nákupy </t>
  </si>
  <si>
    <t>Odbor školství a mládeže</t>
  </si>
  <si>
    <t>ORJ 10</t>
  </si>
  <si>
    <t>Mgr. Miroslav Gajdůšek, MBA</t>
  </si>
  <si>
    <t>ORJ 64 - Oblast školství - projekty spolufinancované z evropských fondů a národních fondů - neinvestiční</t>
  </si>
  <si>
    <t>Celkem za ORJ 10 - oblast školství</t>
  </si>
  <si>
    <t xml:space="preserve">                                                                                                       Interreg V-A Česká republika - Polsko - Střední průmyslová škola Jeseník, IČO 00176401                                                            Rozvoj technického vzdělávání - spolupráce institucí                                     </t>
  </si>
  <si>
    <t>Jedná se o projekt přeshraniční institucionální spolupráce (Powiat Prudnický, SPŠ Prudnik, GIG Katowice, VŠB Ostrava) zaměřený na oblast technického vzdělávání. Mezi klíčové aktivity projektu patří navázání spolupráce se vzdělávacími institucemi z EU a odborné stáže pro zaměstnance Partnerů, jazyková příprava pracovníků partnerských institucí, využití dobré praxe při využívání moderních technologií, implementace a testování účinnosti moderních didaktických nástrojů zaváděných do učebních plánů.                                                                              Schváleno ROK 15.5.2023 UR/82/55/2023</t>
  </si>
  <si>
    <t xml:space="preserve">Interreg V-A Česká republika - Polsko - Střední průmyslová škola Jeseník, IČO 00176401     Institucionální spolupráce - APA a fyzioterapie                     </t>
  </si>
  <si>
    <t>Očekávaná skutečnost 
 31. 12. 2023</t>
  </si>
  <si>
    <r>
      <t xml:space="preserve">Celkem v roce 2024 </t>
    </r>
    <r>
      <rPr>
        <b/>
        <sz val="9"/>
        <rFont val="Arial"/>
        <family val="2"/>
        <charset val="238"/>
      </rPr>
      <t xml:space="preserve">(předfinancování +  podíl OK + neuznatené náklady)              </t>
    </r>
  </si>
  <si>
    <t xml:space="preserve">Předfinancování celkem 2024                             (EU + SR) </t>
  </si>
  <si>
    <r>
      <rPr>
        <b/>
        <sz val="12"/>
        <rFont val="Arial"/>
        <family val="2"/>
        <charset val="238"/>
      </rPr>
      <t xml:space="preserve">Návrh rozpočtu 2024 </t>
    </r>
    <r>
      <rPr>
        <b/>
        <sz val="10"/>
        <rFont val="Arial"/>
        <family val="2"/>
        <charset val="238"/>
      </rPr>
      <t xml:space="preserve">
(podíl OK + neuznatelné náklady)</t>
    </r>
  </si>
  <si>
    <t>Pokračování v roce 2025 a dalších</t>
  </si>
  <si>
    <t>2023-2025</t>
  </si>
  <si>
    <t>2024-2026</t>
  </si>
  <si>
    <t>Předfinancování ve výši 3 502 tis. Kč bude PO řešit úvěrem</t>
  </si>
  <si>
    <t>Předfinancování ve výši 3 2402 tis. Kč bude PO řešit úvěrem</t>
  </si>
  <si>
    <t>JE</t>
  </si>
  <si>
    <t>OŠM - ORJ 10</t>
  </si>
  <si>
    <t>Celkové náklady v roce 2024</t>
  </si>
  <si>
    <t xml:space="preserve">Předfinancování celkem 2024                            (EU + SR) </t>
  </si>
  <si>
    <t>Příprava projektu DTM II., dalších projektů z fondů EU a národních fondů a z NPO na projekt Podpora stavebního řízení po novele stavebního zákona</t>
  </si>
  <si>
    <t>Implementace dlouhodobého záměru v Olomouckém kraji  - IDZOK</t>
  </si>
  <si>
    <t xml:space="preserve"> OP JAK - Výzva č. 02_23_018 Akční plánování v území – IDZ. Jedná se o 10 % spolufinancování podílu Olomouckého kraje. Pozice PM, FM a ADM budou dle Obecných pravidel OP JAK taky  v přímých nákladech projektu IDZ. Odborné pozice, které v budoucí projektové žádosti budou v přímých nákladech.    </t>
  </si>
  <si>
    <t>12/2023-08/2028</t>
  </si>
  <si>
    <t>Předfinancování realizace projektu v období 12/2023 - 06/2024, podíl OK 01/2024-12/2024</t>
  </si>
  <si>
    <t>Celkem za ORJ 64 - oblast školství</t>
  </si>
  <si>
    <t>Vydáno Rozhodnutí o poskytnutí dotace</t>
  </si>
  <si>
    <t>Podána žádost</t>
  </si>
  <si>
    <t>09/2023-06/2025</t>
  </si>
  <si>
    <t>ORJ 64 - Oblast kultury - projekty spolufinancované z evropských fondů a národních fondů - neinvestiční</t>
  </si>
  <si>
    <t xml:space="preserve">Návrh rozpočtu 2024 </t>
  </si>
  <si>
    <t xml:space="preserve">
podíl OK + neuznatelné náklady</t>
  </si>
  <si>
    <t>Aktualizace strategických materiálů v oblasti podpory KKO v Olomouckém kraji</t>
  </si>
  <si>
    <t>Národní plán obnovy, výzva č. 0232/2022 na tvorbu strategických dokumentů v oblasti rozvoje a podpory kulturních a kreativních odvětví, 100 % financování způsobilých výdajů do výše dotace formou záloh a nezpůsobilé výdaje hrazené z rozpočtu OK</t>
  </si>
  <si>
    <t>5/2023-6/2025</t>
  </si>
  <si>
    <t>Celkem za ORJ 64 - oblast kultury</t>
  </si>
  <si>
    <t>OP Zaměstnanost plus, výzva č. 03_22_003 Zajištění dostupnosti sociálních služeb, dotace 90 % formou záloh, 10 % spolufinancování podílu Olomouckého kraje</t>
  </si>
  <si>
    <t>OP Zaměstnanost plus, výzva č. 03_22_006 Podpora procesů ve službách - kraje, dotace 90 % formou záloh, 10 % spolufinancování podílu Olomouckého kraje</t>
  </si>
  <si>
    <t>OP Zaměstnanost plus, výzva č. 03_22_026 Potravinová pomoc dětem v sociální nouzi. Jedná se o 10 % spolufinancování podílu Olomouckého kraje a předfinancování dotace EU. Projekt bude financován z OP Zaměstnanost+ formou zálohových plateb.</t>
  </si>
  <si>
    <t>Operační program Životní prostředí 2021 -2027, MŽP_30. VÝZVA, SC 1.6, Opatření 1.6.1, průběžná. Číslo výzvy 05_22_030. Projekt bude financován prostřednictvím kombinovaných plateb v rámci OP ŽP - dotace ve výši 100 % způsobilých výdajů</t>
  </si>
  <si>
    <t>Žádost o dotaci podána. DPČ za r.2024-2029 budou refundovány z přijatých dotací.</t>
  </si>
  <si>
    <t>01/2024-12/2029</t>
  </si>
  <si>
    <t>Správce: Ing. Radek Dosoudil</t>
  </si>
  <si>
    <t>Program podpory malých prodejen na venkově - „OBCHŮDEK 2021+“</t>
  </si>
  <si>
    <t>MPO připravuje parametry každoroční výzvy pro krajské programy Obchůdek 2021+. Program bude vyhlašován na roky 2021 - 2030. Jedná se o neinvestiční dotace. V případě schválení orgánu kraje o zapojení Olomouckého kraje v roce 2023 do výzvy MPO bude předfinancován dotační program vyhlašovaný Olomouckým krajem v roce 2023 (4 mil. Kč pro každý rok). Předfinancované prostředky ze strany Olomouckého kraje budou následně po předložení žádostí o platbu refundovány zpět ze strany MPO na účet Olomouckého kraje.</t>
  </si>
  <si>
    <t>X</t>
  </si>
  <si>
    <t>Náklady na dotační program vyhlášený v roce 2023, jehož vyhodnocení proběhne až v roce 2024, včetně finančního plnění</t>
  </si>
  <si>
    <t>PR</t>
  </si>
  <si>
    <t>Návrh rozpočtu - předfinancování (EU + SR) z rozpočtu OK 2024</t>
  </si>
  <si>
    <t>Činnost regionálního subjektu v Programu Interreg Česko–Polsko 2021 – 2027</t>
  </si>
  <si>
    <t>Platy pracovníků regionálního subjektu včetně odměn - úvazek 1 FTE (resp. 2x 0,5 úvazku).</t>
  </si>
  <si>
    <t>1/2024-12/2029</t>
  </si>
  <si>
    <t>dotace ex-post, na základě Veřejnoprávní smlouvy
o plnění úkolů při naplňování činnosti regionálního subjektu
Programu Interreg Česko – Polsko 2021–2027
Dotace max. 158 tis. EUR, podíl OK není pevně stanoven, OK musí dofinancovat realizaci aktivit regionálního subjedku do 12/2029 v případě, že celkové náklady překročí maximálně stanovenou částku.</t>
  </si>
  <si>
    <t xml:space="preserve">Povinné odvody zaměstnavatele na sociální pojištění z platů pracovníků regionálního subjektu  - úvazek 1 FTE (resp. 2x 0,5 úvazku). </t>
  </si>
  <si>
    <t xml:space="preserve">Povinné odvody zaměstnavatele na zdravotní pojištění z platů pracovníků regionálního subjektu - úvazek 1 FTE (resp. 2x 0,5 úvazku). </t>
  </si>
  <si>
    <t>Pronájem prostor a techniky na informativní semináře a konzultační dny pro potenciální žadatele a příjemce Programu, burzy partnerství a případné konference, a to v souvislosti s vyhlášením výzev ve spolupráci se Společným sekretariátem (JS) Programu, a to ve vazbě na Strategii komunikace a ročního plánu informačních a propagačních aktivit.</t>
  </si>
  <si>
    <t>Výdaje spojené s absolvováním školení pracovníků regionálního subjektu OK</t>
  </si>
  <si>
    <t>Výdaje na propagaci Programu, na zajištění tlumočnických služeb a překladů, na externí přednášející na seminářích, konzultačních dnech, a to ve vazbě na schválenou Strategii komunikace a roční plán informačních a propagačních aktivit.</t>
  </si>
  <si>
    <t>Výdaje na pohoštění účastníků informativních seminářů a konzultačních dnů pro potenciální žadatele a příjemce Programu, burzy partnerství a případné konference, a to v návaznosti na vyhlášené výzvy ve spolupráci se Společným sekretariátem (JS), a to ve vazbě na schválenou Strategii komunikace a roční plán informačních a propagačních aktivit.</t>
  </si>
  <si>
    <t>Výdaje na případnou dočasnou pracovní neschopnost pracovníků regionálního subjektu - související s úvazkem 1 FTE (resp. 2x 0,5 úvazku).</t>
  </si>
  <si>
    <t>Smart Akcelerátor Olomouckého kraje III (přímé výdaje)</t>
  </si>
  <si>
    <t>Podíl spolufinancování Olomouckého kraje přímých výdajů projektu realizovaných partnerem v r. 2024 na základě Smlouvy o partnerství s finančním příspěvkem č. 2022/04585/OSR/DSM a dodatků. Podíl spolufinancování Olomouckého kraje bude partnerovi zasílán vždy společně s podílem dotace EU a SR od poskytovatele dotace (MŠMT) po připsání dotace na účet Olomouckého kraje na základě schválených zpráv o realizaci a žádostí o platbu projektu ze strany MŠMT.</t>
  </si>
  <si>
    <t>1/2022-12/2026</t>
  </si>
  <si>
    <t>dotace ex-ante, 
v návrhu rozpočtu požadován pouze podíl spolufinancování OK 
15 % z výdajů</t>
  </si>
  <si>
    <t>Platy členů RIS3 odborného týmu (Krajský RIS3 koordinátor, Specialista Smart region - celkem 1,3 FTE) za 12/23 a 1-11/2024 včetně odměn (přímé náklady).</t>
  </si>
  <si>
    <t>Odměny z DPP - Experti v tématu Smart region</t>
  </si>
  <si>
    <t>Povinné odvody zaměstnavatele na sociální pojištění z platů členů RIS3 odborného týmu (1,3 FTE) za 12/23 a 1-11/2024 (přímé náklady).</t>
  </si>
  <si>
    <t>Povinné odvody zaměstnavatele na zdravotní pojištění z platů členů RIS3 odborného týmu (1,3 FTE) za 12/23 a 1-11/2024 (přímé náklady).</t>
  </si>
  <si>
    <t xml:space="preserve">Výdaje na cestovní pojištění na zahraniční pracovní cesty ve vazbě na realizaci klíčové aktivity (KA) Základní tým A.7 Podpora rozvoje oblasti/konceptu Smart region v Olomouckém kraji </t>
  </si>
  <si>
    <t xml:space="preserve">Pronájem prostor, místností, konferenčních sálů a pronájem technického vybavení ve vazbě na realizaci KA Základní tým A.7 Podpora rozvoje oblasti/konceptu Smart region v Olomouckém kraji </t>
  </si>
  <si>
    <t>Výdaje za účast členů RIS3 odborného týmu na vzdělávacích akcích v rámci KA Vzdělávání a rozvoj kompetencí, nebo KA Základní tým.</t>
  </si>
  <si>
    <t>Nákup ostatních služeb - Facilitátoři, experti, konzultanti, vystupující na akcích apod. ve vazbě na všechny klíčové aktivity</t>
  </si>
  <si>
    <t>Výdaje na cestovní náhrady spojené s účastí členů odborného týmu na zahraničních služebních cestách ve vazbě na KA Vzdělávání a rozvoje kompetencí a internacionalizace RIS3</t>
  </si>
  <si>
    <t xml:space="preserve">Výdaje na pohoštění na akcích ve vazbě na realizaci klíčové aktivity Základní tým A.7 Podpora rozvoje oblasti/konceptu Smart region v Olomouckém kraji </t>
  </si>
  <si>
    <t>Výdaje na úhradu účasti členů RIS3 odborného týmu na konferencích ve vazbě na KA Vzdělávání a rozvoj kompetencí nebo KA Základní tým.</t>
  </si>
  <si>
    <t>Výdaje na případnou dočasnou pracovní neschopnost členů RIS3 odborného týmu (1,3 FTE) za 12/23 a 1-11/2024 (přímé náklady).</t>
  </si>
  <si>
    <t>Smart Akcelerátor Olomouckého kraje III (paušál a další ZMV)</t>
  </si>
  <si>
    <r>
      <t>Podíl spolufinancování Olomouckého kraje paušálu a dalších "</t>
    </r>
    <r>
      <rPr>
        <i/>
        <sz val="12"/>
        <rFont val="Arial"/>
        <family val="2"/>
        <charset val="238"/>
      </rPr>
      <t>zjednodušených metod vykazování</t>
    </r>
    <r>
      <rPr>
        <sz val="12"/>
        <rFont val="Arial"/>
        <family val="2"/>
        <charset val="238"/>
      </rPr>
      <t>" (ZMV) výdajů projektu realizovaných partnerem v r. 2024 na základě Smlouvy o partnerství s finančním příspěvkem č. 2022/04585/OSR/DSM a dodatků. Podíl spolufinancování Olomouckého kraje bude partnerovi zasílán vždy společně s podílem dotace EU a SR od poskytovatele dotace (MŠMT) po připsání dotace na účet Olomouckého kraje na základě schválených zpráv o realizaci a žádostí o platbu projektu ze strany MŠMT.</t>
    </r>
  </si>
  <si>
    <t>Platy členů RIS3 administrativního týmu (finanční manažer, projektový manažer - celkem 0,9 FTE)  včetně odměn za 12/23 a 1-11/2024 (ZMV - jednorázové částky).</t>
  </si>
  <si>
    <t>Povinné odvody zaměstnavatele na sociální pojištění z platů členů RIS3 administrativního týmu (0,9 FTE) za 12/23 a 1-11/2024 (ZMV - jednorázové částky).</t>
  </si>
  <si>
    <t>Povinné odvody zaměstnavatele na zdravotní pojištění z platů členů RIS3 administrativního týmu (0,9 FTE) za 12/23 a 1-11/2024 (ZMV - jednorázové částky).</t>
  </si>
  <si>
    <t>Výdaje na pořízení  spotřebního a dalšího materiálu ve vazbě na plnění cílů projetku ve vazbě na všechny KA</t>
  </si>
  <si>
    <t>Výdaje za účast členů RIS3 admin. týmu na vzdělávacích akcích v rámci KA Vzdělávání a rozvoj kompetencí, nebo KA Základní tým.</t>
  </si>
  <si>
    <t>Nákup ostatních služeb související s naplňováním cílů projektu ve vazbě na všechny KA</t>
  </si>
  <si>
    <t>Výdaje na cestovní náhrady spojené s účastí členů odborného týmu na tuzemských služebních cestách ve vazbě na všechny klíčové aktivity.</t>
  </si>
  <si>
    <t>Výdaje na pohoštění na akcích a jednáních v rámci projektu.</t>
  </si>
  <si>
    <t>Výdaje na úhradu účasti členů RIS3 admin. týmu na konferencích ve vazbě na KA Vzdělávání a rozvoj kompetencí nebo KA Základní tým.</t>
  </si>
  <si>
    <t>Výdaje na případnou dočasnou pracovní neschopnost členů RIS3 administrativního týmu (0,9 FTE) za 12/23 a 1-11/2024 (ZMV - jednorázové částky).</t>
  </si>
  <si>
    <t>Regionální partnerství v Olomouckém kraji I. - přímé výdaje</t>
  </si>
  <si>
    <t>Přímé výdaje - platy členů projektového týmu vč. odměn - 2 FTE (osoby přímo zapojené do realizace projektu) a 1 FTE (koordinátor HSOÚ) za období 1-11/24 refundované v 2-12/24.</t>
  </si>
  <si>
    <t>1/2024-12/2025</t>
  </si>
  <si>
    <t>dotace ex-post 95 %, podíl spolufinancování OK 5 %, předpoklad schválení přípravy ROK 20.11.2023, předpoklad podání 1/2024 a RoPD 3/2024</t>
  </si>
  <si>
    <t>Přímé výdaje - povinné odvody zaměstnavatele na sociální pojištění z platů, případně z náhrad v době nemoci členů projektového týmu - 2 FTE (osoby přímo zapojené do realizace projektu) a 1 FTE (koordinátor HSOÚ) za období 1-11/24 refundované v 2-12/24.</t>
  </si>
  <si>
    <t>Přímé výdaje - povinné odvody zaměstnavatele na veřejné zdravotní pojištění z platů, případně z náhrad v době nemoci členů projektového týmu - 2 FTE (osoby přímo zapojené do realizace projektu) a 1 FTE (koordinátor HSOÚ) za období 1-11/24 refundované v 2-12/24.</t>
  </si>
  <si>
    <t>Přímé výdaje - Výdaje na případnou dočasnou pracovní neschopnost za období 1-11/24 refundované v 2-12/24.</t>
  </si>
  <si>
    <t>Regionální partnerství v Olomouckém kraji I - přímé výdaje</t>
  </si>
  <si>
    <t>Regionální partnerství v Olomouckém kraji I. - paušál</t>
  </si>
  <si>
    <t>Paušální výdaje projektu (20 % z přímých výdajů).
1) Výdaje na podporu činnosti platformy Regionální stálé konference pro území Olomouckého kraje (RSK OK), pracovních skupin RSK OK. Aktivity směřující ke zlepšení absorpční kapacity území kraje, podpora žadatelů a příjemců podpory z evropských zdrojů v programovém období EU 2021-2027, včetně aktivit Regionálního akčního plánu Olomouckého kraje (RAP OK). Spolupráce se všemi partnery v území, koordinace aktivit s nositeli integrovaných nástrojů na území kraje (ITI OA a CLLD). 
2) Realizace činností a aktivit na podporu a rozvoj hospodářsky a sociálně ohrožených území (HSOÚ) v Olomouckém kraji a pro území definovaná v SRR ČR 21, v souladu se Statutem RSK OK a ve vazbě na fondy EU. Monitoring plnění aktivit AP SRR ČR 21+ a naplňování výstupů zpracovaných studií HSOÚ v Olomouckém kraji, včetně podpory přípravy a realizace klíčových projektů.</t>
  </si>
  <si>
    <t>Regionální partnerství v Olomouckém kraji I - paušál</t>
  </si>
  <si>
    <t>Budování odborné kapacity energetické agentury Olomouckého kraje</t>
  </si>
  <si>
    <t>Projekt připravovaný do výzvy „LIFE-2023-CET-LOCAL: Technical support to clean energy transition plans and strategies in municipalities and regions“. Projekt řešící založení, budování administrativní a odborné kapacity energetické agentury zaměřené na zlepšování hospodaření s energií na majetku Olomouckého kraje, snižování spotřeby energie, snižování uhlíkové stopy, využívání obnovitelných zdrojů energie a zapojení kraje do komunitární energetiky.</t>
  </si>
  <si>
    <t>5/2024-5/2026</t>
  </si>
  <si>
    <t>dotace max. 95 %, předpoklad schválení přípravy v ROK 28.8.2023, předpoklad podání 11/2023 a RoPD 4/2024</t>
  </si>
  <si>
    <t xml:space="preserve">V rámci programu Interreg Cz-Pl SPŠ Jeseník spolupracuje s APA UPOL Olomouc a Polytechnickou Univerzitou v Opole. Spolupráce je zaměřena na výměnu zkušeností a přenos dobré praxe v pohybových aktivitách osob se specifickými vzdělávacími potřebami na české a polské straně. Projekt navazuje na na projekt RPVOK, kde SPŠ Jeseník je centrem APA pro Jesenicko. Většina projektových aktivit se budou odehrávat v SPŠ Jeseník, která bude spojovacím článkem mezi oběma univerzitami.                                                                                             Schváleno ROK 11.9.2023 UR/90/68/2023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</si>
</sst>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36" x14ac:knownFonts="1">
    <font>
      <sz val="11"/>
      <color theme="1"/>
      <name val="Calibri"/>
      <family val="2"/>
      <charset val="238"/>
      <scheme val="minor"/>
    </font>
    <font>
      <sz val="10"/>
      <name val="Arial"/>
      <family val="2"/>
      <charset val="238"/>
    </font>
    <font>
      <b/>
      <sz val="14"/>
      <name val="Arial"/>
      <family val="2"/>
      <charset val="238"/>
    </font>
    <font>
      <b/>
      <sz val="10"/>
      <name val="Arial"/>
      <family val="2"/>
      <charset val="238"/>
    </font>
    <font>
      <sz val="11"/>
      <name val="Arial"/>
      <family val="2"/>
      <charset val="238"/>
    </font>
    <font>
      <b/>
      <sz val="12"/>
      <name val="Arial"/>
      <family val="2"/>
      <charset val="238"/>
    </font>
    <font>
      <b/>
      <sz val="12"/>
      <color rgb="FF000000"/>
      <name val="Arial"/>
      <family val="2"/>
      <charset val="238"/>
    </font>
    <font>
      <b/>
      <sz val="18"/>
      <name val="Arial"/>
      <family val="2"/>
      <charset val="238"/>
    </font>
    <font>
      <b/>
      <i/>
      <sz val="16"/>
      <name val="Arial"/>
      <family val="2"/>
      <charset val="238"/>
    </font>
    <font>
      <i/>
      <sz val="16"/>
      <name val="Arial"/>
      <family val="2"/>
      <charset val="238"/>
    </font>
    <font>
      <sz val="12"/>
      <name val="Arial CE"/>
      <family val="2"/>
      <charset val="238"/>
    </font>
    <font>
      <sz val="12"/>
      <name val="Arial"/>
      <family val="2"/>
      <charset val="238"/>
    </font>
    <font>
      <sz val="10"/>
      <name val="Arial CE"/>
      <family val="2"/>
      <charset val="238"/>
    </font>
    <font>
      <sz val="10"/>
      <color rgb="FFFF0000"/>
      <name val="Arial"/>
      <family val="2"/>
      <charset val="238"/>
    </font>
    <font>
      <b/>
      <i/>
      <sz val="14"/>
      <name val="Arial"/>
      <family val="2"/>
      <charset val="238"/>
    </font>
    <font>
      <b/>
      <i/>
      <sz val="10"/>
      <name val="Arial"/>
      <family val="2"/>
      <charset val="238"/>
    </font>
    <font>
      <b/>
      <sz val="9"/>
      <name val="Arial"/>
      <family val="2"/>
      <charset val="238"/>
    </font>
    <font>
      <sz val="12"/>
      <color theme="1"/>
      <name val="Arial"/>
      <family val="2"/>
      <charset val="238"/>
    </font>
    <font>
      <sz val="11"/>
      <color theme="1"/>
      <name val="Arial"/>
      <family val="2"/>
      <charset val="238"/>
    </font>
    <font>
      <b/>
      <sz val="16"/>
      <name val="Arial"/>
      <family val="2"/>
      <charset val="238"/>
    </font>
    <font>
      <sz val="11"/>
      <color theme="1"/>
      <name val="Calibri"/>
      <family val="2"/>
      <charset val="238"/>
      <scheme val="minor"/>
    </font>
    <font>
      <b/>
      <sz val="9"/>
      <color indexed="81"/>
      <name val="Tahoma"/>
      <family val="2"/>
      <charset val="238"/>
    </font>
    <font>
      <sz val="9"/>
      <color indexed="81"/>
      <name val="Tahoma"/>
      <family val="2"/>
      <charset val="238"/>
    </font>
    <font>
      <sz val="14"/>
      <color indexed="81"/>
      <name val="Tahoma"/>
      <family val="2"/>
      <charset val="238"/>
    </font>
    <font>
      <b/>
      <sz val="12"/>
      <name val="Arial CE"/>
      <charset val="238"/>
    </font>
    <font>
      <b/>
      <sz val="12"/>
      <color theme="1"/>
      <name val="Arial"/>
      <family val="2"/>
      <charset val="238"/>
    </font>
    <font>
      <sz val="8"/>
      <name val="Arial CE"/>
      <family val="2"/>
      <charset val="238"/>
    </font>
    <font>
      <sz val="14"/>
      <color rgb="FFFF0000"/>
      <name val="Arial"/>
      <family val="2"/>
      <charset val="238"/>
    </font>
    <font>
      <b/>
      <sz val="10"/>
      <name val="Arial CE"/>
      <family val="2"/>
      <charset val="238"/>
    </font>
    <font>
      <sz val="11"/>
      <name val="Calibri"/>
      <family val="2"/>
      <charset val="238"/>
      <scheme val="minor"/>
    </font>
    <font>
      <b/>
      <sz val="12"/>
      <color theme="1"/>
      <name val="Arial CE"/>
      <family val="2"/>
      <charset val="238"/>
    </font>
    <font>
      <b/>
      <sz val="10"/>
      <color theme="1"/>
      <name val="Arial CE"/>
      <family val="2"/>
      <charset val="238"/>
    </font>
    <font>
      <sz val="10"/>
      <color theme="1"/>
      <name val="Arial"/>
      <family val="2"/>
      <charset val="238"/>
    </font>
    <font>
      <sz val="12"/>
      <color rgb="FF000000"/>
      <name val="Arial"/>
      <family val="2"/>
      <charset val="238"/>
    </font>
    <font>
      <b/>
      <sz val="11"/>
      <name val="Arial"/>
      <family val="2"/>
      <charset val="238"/>
    </font>
    <font>
      <i/>
      <sz val="12"/>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CCFF"/>
        <bgColor indexed="64"/>
      </patternFill>
    </fill>
    <fill>
      <patternFill patternType="solid">
        <fgColor theme="6" tint="0.59999389629810485"/>
        <bgColor indexed="64"/>
      </patternFill>
    </fill>
    <fill>
      <patternFill patternType="solid">
        <fgColor rgb="FFFCE4D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cellStyleXfs>
  <cellXfs count="352">
    <xf numFmtId="0" fontId="0" fillId="0" borderId="0" xfId="0"/>
    <xf numFmtId="0" fontId="1" fillId="0" borderId="0" xfId="1" applyFill="1"/>
    <xf numFmtId="0" fontId="1" fillId="0" borderId="0" xfId="1" applyFill="1" applyAlignment="1">
      <alignment horizontal="center"/>
    </xf>
    <xf numFmtId="0" fontId="1" fillId="0" borderId="0" xfId="1" applyFill="1" applyAlignment="1"/>
    <xf numFmtId="3" fontId="1" fillId="0" borderId="0" xfId="1" applyNumberFormat="1" applyFill="1"/>
    <xf numFmtId="3" fontId="1" fillId="0" borderId="0" xfId="1" applyNumberFormat="1" applyFill="1" applyAlignment="1">
      <alignment horizontal="right" vertical="center"/>
    </xf>
    <xf numFmtId="0" fontId="1" fillId="0" borderId="0" xfId="1" applyFill="1" applyAlignment="1">
      <alignment vertical="center" wrapText="1"/>
    </xf>
    <xf numFmtId="0" fontId="0" fillId="0" borderId="0" xfId="0" applyFill="1"/>
    <xf numFmtId="0" fontId="5" fillId="0" borderId="0" xfId="2" applyFont="1" applyFill="1" applyAlignment="1">
      <alignment horizontal="center"/>
    </xf>
    <xf numFmtId="3" fontId="4" fillId="0" borderId="0" xfId="2" applyNumberFormat="1" applyFont="1" applyFill="1" applyAlignment="1">
      <alignment horizontal="right" vertical="center"/>
    </xf>
    <xf numFmtId="0" fontId="4" fillId="0" borderId="0" xfId="2" applyFont="1" applyFill="1" applyAlignment="1">
      <alignment vertical="center" wrapText="1"/>
    </xf>
    <xf numFmtId="3" fontId="8" fillId="5" borderId="1" xfId="4" applyNumberFormat="1" applyFont="1" applyFill="1" applyBorder="1" applyAlignment="1">
      <alignment horizontal="right" vertical="center" wrapText="1"/>
    </xf>
    <xf numFmtId="3" fontId="8" fillId="5" borderId="1" xfId="5" applyNumberFormat="1" applyFont="1" applyFill="1" applyBorder="1" applyAlignment="1">
      <alignment horizontal="right" vertical="center" wrapText="1"/>
    </xf>
    <xf numFmtId="0" fontId="8" fillId="5" borderId="1" xfId="5" applyFont="1" applyFill="1" applyBorder="1" applyAlignment="1">
      <alignment horizontal="center" vertical="center" wrapText="1"/>
    </xf>
    <xf numFmtId="0" fontId="11" fillId="0" borderId="1" xfId="1" applyFont="1" applyFill="1" applyBorder="1" applyAlignment="1">
      <alignment horizontal="center" vertical="center"/>
    </xf>
    <xf numFmtId="3" fontId="14" fillId="5" borderId="1" xfId="4" applyNumberFormat="1" applyFont="1" applyFill="1" applyBorder="1" applyAlignment="1">
      <alignment horizontal="right" vertical="center" wrapText="1"/>
    </xf>
    <xf numFmtId="3" fontId="15" fillId="5" borderId="1" xfId="4" applyNumberFormat="1" applyFont="1" applyFill="1" applyBorder="1" applyAlignment="1">
      <alignment horizontal="right" vertical="center" wrapText="1"/>
    </xf>
    <xf numFmtId="3" fontId="7" fillId="5" borderId="1" xfId="5" applyNumberFormat="1" applyFont="1" applyFill="1" applyBorder="1" applyAlignment="1">
      <alignment horizontal="right" vertical="center" wrapText="1"/>
    </xf>
    <xf numFmtId="3" fontId="7" fillId="5" borderId="1" xfId="4" applyNumberFormat="1" applyFont="1" applyFill="1" applyBorder="1" applyAlignment="1">
      <alignment horizontal="right" vertical="center" wrapText="1"/>
    </xf>
    <xf numFmtId="0" fontId="3" fillId="5" borderId="1" xfId="5" applyFont="1" applyFill="1" applyBorder="1" applyAlignment="1">
      <alignment horizontal="center" vertical="center" wrapText="1"/>
    </xf>
    <xf numFmtId="0" fontId="8" fillId="5" borderId="1" xfId="4" applyFont="1" applyFill="1" applyBorder="1" applyAlignment="1">
      <alignment vertical="center"/>
    </xf>
    <xf numFmtId="3" fontId="11" fillId="0" borderId="1" xfId="6" applyNumberFormat="1" applyFont="1" applyFill="1" applyBorder="1" applyAlignment="1">
      <alignment horizontal="right" vertical="center" indent="1"/>
    </xf>
    <xf numFmtId="0" fontId="8" fillId="5" borderId="1" xfId="4" applyFont="1" applyFill="1" applyBorder="1" applyAlignment="1">
      <alignment horizontal="left" vertical="center"/>
    </xf>
    <xf numFmtId="3" fontId="14" fillId="5" borderId="1" xfId="5" applyNumberFormat="1" applyFont="1" applyFill="1" applyBorder="1" applyAlignment="1">
      <alignment horizontal="right" vertical="center" wrapText="1"/>
    </xf>
    <xf numFmtId="0" fontId="19" fillId="0" borderId="0" xfId="1" applyFont="1" applyFill="1"/>
    <xf numFmtId="0" fontId="11" fillId="0" borderId="0" xfId="2" applyFont="1" applyFill="1"/>
    <xf numFmtId="0" fontId="11" fillId="0" borderId="0" xfId="2" applyFont="1" applyFill="1" applyAlignment="1">
      <alignment horizontal="center"/>
    </xf>
    <xf numFmtId="0" fontId="11" fillId="0" borderId="0" xfId="2" applyFont="1" applyFill="1" applyAlignment="1">
      <alignment horizontal="left"/>
    </xf>
    <xf numFmtId="0" fontId="5" fillId="0" borderId="0" xfId="2" applyFont="1" applyFill="1" applyAlignment="1">
      <alignment horizontal="right"/>
    </xf>
    <xf numFmtId="0" fontId="11" fillId="2" borderId="0" xfId="1" applyFont="1" applyFill="1"/>
    <xf numFmtId="3" fontId="11" fillId="0" borderId="0" xfId="2" applyNumberFormat="1" applyFont="1" applyFill="1"/>
    <xf numFmtId="3" fontId="5" fillId="0" borderId="0" xfId="2" applyNumberFormat="1" applyFont="1" applyFill="1"/>
    <xf numFmtId="0" fontId="17" fillId="2" borderId="0" xfId="1" applyFont="1" applyFill="1"/>
    <xf numFmtId="0" fontId="2" fillId="0" borderId="0" xfId="0" applyFont="1"/>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1" fillId="6" borderId="10" xfId="0" applyFont="1" applyFill="1" applyBorder="1"/>
    <xf numFmtId="0" fontId="11" fillId="6" borderId="7" xfId="0" applyFont="1" applyFill="1" applyBorder="1"/>
    <xf numFmtId="0" fontId="11" fillId="7" borderId="10" xfId="0" applyFont="1" applyFill="1" applyBorder="1"/>
    <xf numFmtId="0" fontId="11" fillId="7" borderId="7" xfId="0" applyFont="1" applyFill="1" applyBorder="1"/>
    <xf numFmtId="0" fontId="11" fillId="8" borderId="10" xfId="0" applyFont="1" applyFill="1" applyBorder="1"/>
    <xf numFmtId="0" fontId="11" fillId="8" borderId="7" xfId="0" applyFont="1" applyFill="1" applyBorder="1"/>
    <xf numFmtId="0" fontId="11" fillId="9" borderId="10" xfId="0" applyFont="1" applyFill="1" applyBorder="1"/>
    <xf numFmtId="0" fontId="11" fillId="9" borderId="7" xfId="0" applyFont="1" applyFill="1" applyBorder="1"/>
    <xf numFmtId="0" fontId="11" fillId="0" borderId="10" xfId="0" applyFont="1" applyBorder="1"/>
    <xf numFmtId="0" fontId="11" fillId="0" borderId="1" xfId="0" applyFont="1" applyBorder="1"/>
    <xf numFmtId="0" fontId="11" fillId="0" borderId="13" xfId="0" applyFont="1" applyBorder="1"/>
    <xf numFmtId="0" fontId="11" fillId="0" borderId="14" xfId="0" applyFont="1" applyBorder="1"/>
    <xf numFmtId="3" fontId="3" fillId="4" borderId="1" xfId="5" applyNumberFormat="1" applyFont="1" applyFill="1" applyBorder="1" applyAlignment="1">
      <alignment horizontal="center" vertical="center" wrapText="1"/>
    </xf>
    <xf numFmtId="0" fontId="11" fillId="0" borderId="1" xfId="6" applyFont="1" applyFill="1" applyBorder="1" applyAlignment="1" applyProtection="1">
      <alignment horizontal="left" vertical="center" wrapText="1"/>
      <protection locked="0"/>
    </xf>
    <xf numFmtId="0" fontId="20" fillId="0" borderId="0" xfId="7" applyFill="1" applyAlignment="1">
      <alignment wrapText="1"/>
    </xf>
    <xf numFmtId="3" fontId="20" fillId="0" borderId="0" xfId="7" applyNumberFormat="1" applyFill="1" applyAlignment="1">
      <alignment horizontal="center" vertical="center"/>
    </xf>
    <xf numFmtId="3" fontId="20" fillId="0" borderId="0" xfId="7" applyNumberFormat="1" applyFill="1" applyAlignment="1">
      <alignment horizontal="right" vertical="center"/>
    </xf>
    <xf numFmtId="0" fontId="3" fillId="0" borderId="0" xfId="7" applyFont="1" applyFill="1" applyAlignment="1">
      <alignment horizontal="center"/>
    </xf>
    <xf numFmtId="0" fontId="20" fillId="0" borderId="0" xfId="7" applyFill="1"/>
    <xf numFmtId="0" fontId="6" fillId="0" borderId="0" xfId="7" applyFont="1" applyAlignment="1">
      <alignment horizontal="left" vertical="center" wrapText="1"/>
    </xf>
    <xf numFmtId="0" fontId="6" fillId="0" borderId="0" xfId="7" applyFont="1" applyAlignment="1">
      <alignment horizontal="center" vertical="center" wrapText="1"/>
    </xf>
    <xf numFmtId="0" fontId="9" fillId="0" borderId="0" xfId="7" applyFont="1" applyFill="1"/>
    <xf numFmtId="0" fontId="10" fillId="0" borderId="1" xfId="7" applyFont="1" applyFill="1" applyBorder="1" applyAlignment="1">
      <alignment horizontal="center" vertical="center" wrapText="1"/>
    </xf>
    <xf numFmtId="0" fontId="5" fillId="0" borderId="1" xfId="7" applyFont="1" applyFill="1" applyBorder="1" applyAlignment="1">
      <alignment horizontal="left" vertical="center" wrapText="1"/>
    </xf>
    <xf numFmtId="0" fontId="12" fillId="0" borderId="1" xfId="7" applyFont="1" applyFill="1" applyBorder="1" applyAlignment="1">
      <alignment horizontal="center" vertical="center" wrapText="1"/>
    </xf>
    <xf numFmtId="0" fontId="18" fillId="0" borderId="1" xfId="7" applyNumberFormat="1" applyFont="1" applyFill="1" applyBorder="1" applyAlignment="1">
      <alignment horizontal="center" vertical="center"/>
    </xf>
    <xf numFmtId="3" fontId="10" fillId="0" borderId="1" xfId="7" applyNumberFormat="1" applyFont="1" applyFill="1" applyBorder="1" applyAlignment="1">
      <alignment horizontal="right" vertical="center" indent="1"/>
    </xf>
    <xf numFmtId="3" fontId="5" fillId="0" borderId="1" xfId="7" applyNumberFormat="1" applyFont="1" applyFill="1" applyBorder="1" applyAlignment="1">
      <alignment horizontal="right" vertical="center" indent="1"/>
    </xf>
    <xf numFmtId="3" fontId="11" fillId="0" borderId="1" xfId="7" applyNumberFormat="1" applyFont="1" applyFill="1" applyBorder="1" applyAlignment="1">
      <alignment horizontal="right" vertical="center" indent="1"/>
    </xf>
    <xf numFmtId="3" fontId="0" fillId="0" borderId="1" xfId="7" applyNumberFormat="1" applyFont="1" applyFill="1" applyBorder="1" applyAlignment="1">
      <alignment horizontal="center" vertical="center" wrapText="1"/>
    </xf>
    <xf numFmtId="0" fontId="20" fillId="0" borderId="0" xfId="7" applyFont="1" applyFill="1"/>
    <xf numFmtId="0" fontId="11" fillId="0" borderId="1" xfId="7" applyFont="1" applyFill="1" applyBorder="1" applyAlignment="1">
      <alignment horizontal="center" vertical="center" wrapText="1" shrinkToFit="1"/>
    </xf>
    <xf numFmtId="0" fontId="5" fillId="0" borderId="1" xfId="7" applyFont="1" applyFill="1" applyBorder="1" applyAlignment="1">
      <alignment vertical="center" wrapText="1"/>
    </xf>
    <xf numFmtId="0" fontId="20" fillId="0" borderId="0" xfId="7" applyFill="1" applyAlignment="1">
      <alignment horizontal="right" wrapText="1"/>
    </xf>
    <xf numFmtId="3" fontId="20" fillId="0" borderId="0" xfId="7" applyNumberFormat="1" applyFill="1" applyAlignment="1">
      <alignment horizontal="right" vertical="center" indent="1"/>
    </xf>
    <xf numFmtId="0" fontId="20" fillId="0" borderId="0" xfId="7" applyFill="1" applyAlignment="1">
      <alignment vertical="center" wrapText="1"/>
    </xf>
    <xf numFmtId="0" fontId="20" fillId="0" borderId="0" xfId="7" applyFill="1" applyAlignment="1">
      <alignment horizontal="center"/>
    </xf>
    <xf numFmtId="3" fontId="11" fillId="0" borderId="1" xfId="6" applyNumberFormat="1" applyFont="1" applyFill="1" applyBorder="1" applyAlignment="1">
      <alignment vertical="center"/>
    </xf>
    <xf numFmtId="0" fontId="20" fillId="0" borderId="1" xfId="7" applyNumberFormat="1" applyFont="1" applyFill="1" applyBorder="1" applyAlignment="1">
      <alignment horizontal="center" vertical="center"/>
    </xf>
    <xf numFmtId="3" fontId="10" fillId="0" borderId="1" xfId="7" applyNumberFormat="1" applyFont="1" applyFill="1" applyBorder="1" applyAlignment="1">
      <alignment vertical="center"/>
    </xf>
    <xf numFmtId="3" fontId="24" fillId="5" borderId="1" xfId="7" applyNumberFormat="1" applyFont="1" applyFill="1" applyBorder="1" applyAlignment="1">
      <alignment vertical="center"/>
    </xf>
    <xf numFmtId="3" fontId="5" fillId="5" borderId="1" xfId="7" applyNumberFormat="1" applyFont="1" applyFill="1" applyBorder="1" applyAlignment="1">
      <alignment vertical="center"/>
    </xf>
    <xf numFmtId="3" fontId="11" fillId="0" borderId="1" xfId="7" applyNumberFormat="1" applyFont="1" applyFill="1" applyBorder="1" applyAlignment="1">
      <alignment vertical="center"/>
    </xf>
    <xf numFmtId="3" fontId="7" fillId="5" borderId="1" xfId="5" applyNumberFormat="1" applyFont="1" applyFill="1" applyBorder="1" applyAlignment="1">
      <alignment horizontal="center" vertical="center" wrapText="1"/>
    </xf>
    <xf numFmtId="3" fontId="8" fillId="5" borderId="1" xfId="4" applyNumberFormat="1" applyFont="1" applyFill="1" applyBorder="1" applyAlignment="1">
      <alignment horizontal="center" vertical="center" wrapText="1"/>
    </xf>
    <xf numFmtId="3" fontId="13" fillId="0" borderId="1" xfId="7" applyNumberFormat="1" applyFont="1" applyFill="1" applyBorder="1" applyAlignment="1">
      <alignment horizontal="center" vertical="center" wrapText="1"/>
    </xf>
    <xf numFmtId="3" fontId="11" fillId="6" borderId="1" xfId="0" applyNumberFormat="1" applyFont="1" applyFill="1" applyBorder="1"/>
    <xf numFmtId="3" fontId="11" fillId="6" borderId="11" xfId="0" applyNumberFormat="1" applyFont="1" applyFill="1" applyBorder="1"/>
    <xf numFmtId="3" fontId="11" fillId="6" borderId="12" xfId="0" applyNumberFormat="1" applyFont="1" applyFill="1" applyBorder="1"/>
    <xf numFmtId="3" fontId="11" fillId="7" borderId="1" xfId="0" applyNumberFormat="1" applyFont="1" applyFill="1" applyBorder="1"/>
    <xf numFmtId="3" fontId="11" fillId="7" borderId="11" xfId="0" applyNumberFormat="1" applyFont="1" applyFill="1" applyBorder="1"/>
    <xf numFmtId="3" fontId="11" fillId="7" borderId="12" xfId="0" applyNumberFormat="1" applyFont="1" applyFill="1" applyBorder="1"/>
    <xf numFmtId="3" fontId="11" fillId="8" borderId="1" xfId="0" applyNumberFormat="1" applyFont="1" applyFill="1" applyBorder="1"/>
    <xf numFmtId="3" fontId="11" fillId="8" borderId="11" xfId="0" applyNumberFormat="1" applyFont="1" applyFill="1" applyBorder="1"/>
    <xf numFmtId="3" fontId="11" fillId="8" borderId="12" xfId="0" applyNumberFormat="1" applyFont="1" applyFill="1" applyBorder="1"/>
    <xf numFmtId="3" fontId="11" fillId="9" borderId="1" xfId="0" applyNumberFormat="1" applyFont="1" applyFill="1" applyBorder="1"/>
    <xf numFmtId="3" fontId="11" fillId="9" borderId="11" xfId="0" applyNumberFormat="1" applyFont="1" applyFill="1" applyBorder="1"/>
    <xf numFmtId="3" fontId="11" fillId="9" borderId="12" xfId="0" applyNumberFormat="1" applyFont="1" applyFill="1" applyBorder="1"/>
    <xf numFmtId="3" fontId="11" fillId="0" borderId="1" xfId="0" applyNumberFormat="1" applyFont="1" applyBorder="1"/>
    <xf numFmtId="3" fontId="11" fillId="0" borderId="11" xfId="0" applyNumberFormat="1" applyFont="1" applyBorder="1"/>
    <xf numFmtId="3" fontId="11" fillId="0" borderId="14" xfId="0" applyNumberFormat="1" applyFont="1" applyBorder="1"/>
    <xf numFmtId="3" fontId="11" fillId="0" borderId="15" xfId="0" applyNumberFormat="1" applyFont="1" applyBorder="1"/>
    <xf numFmtId="3" fontId="11" fillId="0" borderId="16" xfId="0" applyNumberFormat="1" applyFont="1" applyBorder="1"/>
    <xf numFmtId="3" fontId="5" fillId="0" borderId="3" xfId="0" applyNumberFormat="1" applyFont="1" applyBorder="1"/>
    <xf numFmtId="3" fontId="5" fillId="0" borderId="4" xfId="0" applyNumberFormat="1" applyFont="1" applyBorder="1"/>
    <xf numFmtId="3" fontId="5" fillId="0" borderId="5" xfId="0" applyNumberFormat="1" applyFont="1" applyBorder="1"/>
    <xf numFmtId="0" fontId="11" fillId="0" borderId="10" xfId="0" applyFont="1" applyFill="1" applyBorder="1"/>
    <xf numFmtId="0" fontId="11" fillId="0" borderId="7" xfId="0" applyFont="1" applyFill="1" applyBorder="1"/>
    <xf numFmtId="3" fontId="11" fillId="0" borderId="1" xfId="0" applyNumberFormat="1" applyFont="1" applyFill="1" applyBorder="1"/>
    <xf numFmtId="3" fontId="11" fillId="0" borderId="11" xfId="0" applyNumberFormat="1" applyFont="1" applyFill="1" applyBorder="1"/>
    <xf numFmtId="3" fontId="11" fillId="0" borderId="12" xfId="0" applyNumberFormat="1" applyFont="1" applyFill="1" applyBorder="1"/>
    <xf numFmtId="0" fontId="0" fillId="0" borderId="0" xfId="7" applyFont="1" applyFill="1" applyAlignment="1">
      <alignment wrapText="1"/>
    </xf>
    <xf numFmtId="0" fontId="17" fillId="0" borderId="0" xfId="7" applyFont="1" applyFill="1"/>
    <xf numFmtId="0" fontId="10"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3" fontId="11" fillId="0" borderId="1" xfId="7" applyNumberFormat="1" applyFont="1" applyFill="1" applyBorder="1" applyAlignment="1">
      <alignment horizontal="center" vertical="center"/>
    </xf>
    <xf numFmtId="3" fontId="1" fillId="0" borderId="1" xfId="7" applyNumberFormat="1" applyFont="1" applyFill="1" applyBorder="1" applyAlignment="1">
      <alignment horizontal="center" vertical="center" wrapText="1"/>
    </xf>
    <xf numFmtId="3" fontId="11" fillId="0" borderId="1" xfId="7" applyNumberFormat="1" applyFont="1" applyFill="1" applyBorder="1" applyAlignment="1">
      <alignment vertical="center"/>
    </xf>
    <xf numFmtId="0" fontId="11" fillId="0" borderId="1" xfId="7" applyFont="1" applyFill="1" applyBorder="1" applyAlignment="1">
      <alignment horizontal="center" vertical="center"/>
    </xf>
    <xf numFmtId="0" fontId="5" fillId="0" borderId="1" xfId="7" applyFont="1" applyFill="1" applyBorder="1" applyAlignment="1">
      <alignment horizontal="left" vertical="center" wrapText="1"/>
    </xf>
    <xf numFmtId="0" fontId="11" fillId="0" borderId="1" xfId="6" applyFont="1" applyFill="1" applyBorder="1" applyAlignment="1" applyProtection="1">
      <alignment horizontal="left" vertical="center" wrapText="1"/>
      <protection locked="0"/>
    </xf>
    <xf numFmtId="0" fontId="0" fillId="0" borderId="1" xfId="1" applyFont="1" applyFill="1" applyBorder="1" applyAlignment="1">
      <alignment horizontal="center" vertical="center" wrapText="1"/>
    </xf>
    <xf numFmtId="0" fontId="11" fillId="0" borderId="14" xfId="7" applyFont="1" applyFill="1" applyBorder="1" applyAlignment="1">
      <alignment horizontal="center" vertical="center"/>
    </xf>
    <xf numFmtId="0" fontId="10" fillId="0" borderId="1" xfId="7" applyFont="1" applyFill="1" applyBorder="1" applyAlignment="1">
      <alignment horizontal="center" vertical="center" wrapText="1"/>
    </xf>
    <xf numFmtId="3" fontId="11" fillId="0" borderId="1" xfId="7" applyNumberFormat="1" applyFont="1" applyFill="1" applyBorder="1" applyAlignment="1">
      <alignment horizontal="center" vertical="center"/>
    </xf>
    <xf numFmtId="0" fontId="12" fillId="0" borderId="14" xfId="7" applyFont="1" applyFill="1" applyBorder="1" applyAlignment="1">
      <alignment horizontal="center" vertical="center" wrapText="1"/>
    </xf>
    <xf numFmtId="0" fontId="0" fillId="0" borderId="0" xfId="0" applyFill="1" applyAlignment="1">
      <alignment wrapText="1"/>
    </xf>
    <xf numFmtId="3" fontId="0" fillId="0" borderId="0" xfId="0" applyNumberFormat="1" applyFill="1" applyAlignment="1">
      <alignment horizontal="center" vertical="center"/>
    </xf>
    <xf numFmtId="3" fontId="0" fillId="0" borderId="0" xfId="0" applyNumberFormat="1" applyFill="1" applyAlignment="1">
      <alignment horizontal="right" vertical="center"/>
    </xf>
    <xf numFmtId="0" fontId="3" fillId="0" borderId="0" xfId="0" applyFont="1" applyFill="1" applyAlignment="1">
      <alignment horizont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0" fillId="3" borderId="1" xfId="0" applyFill="1" applyBorder="1" applyAlignment="1">
      <alignment vertical="center" wrapText="1"/>
    </xf>
    <xf numFmtId="0" fontId="9" fillId="0" borderId="0" xfId="0" applyFont="1" applyFill="1"/>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3" fontId="10" fillId="0" borderId="1" xfId="0" applyNumberFormat="1" applyFont="1" applyFill="1" applyBorder="1" applyAlignment="1">
      <alignment horizontal="right" vertical="center" indent="1"/>
    </xf>
    <xf numFmtId="3" fontId="5" fillId="0" borderId="1" xfId="0" applyNumberFormat="1" applyFont="1" applyFill="1" applyBorder="1" applyAlignment="1">
      <alignment horizontal="right" vertical="center" indent="1"/>
    </xf>
    <xf numFmtId="3" fontId="10" fillId="5" borderId="1" xfId="0" applyNumberFormat="1" applyFont="1" applyFill="1" applyBorder="1" applyAlignment="1">
      <alignment horizontal="right" vertical="center" indent="1"/>
    </xf>
    <xf numFmtId="3" fontId="11" fillId="0" borderId="1" xfId="0" applyNumberFormat="1" applyFont="1" applyFill="1" applyBorder="1" applyAlignment="1">
      <alignment horizontal="right" vertical="center" indent="1"/>
    </xf>
    <xf numFmtId="3" fontId="13" fillId="0" borderId="1" xfId="0" applyNumberFormat="1" applyFont="1" applyFill="1" applyBorder="1" applyAlignment="1">
      <alignment horizontal="center" vertical="center" wrapText="1"/>
    </xf>
    <xf numFmtId="0" fontId="0" fillId="0" borderId="0" xfId="0" applyFont="1" applyFill="1"/>
    <xf numFmtId="0" fontId="11" fillId="0" borderId="1" xfId="0" applyFont="1" applyFill="1" applyBorder="1" applyAlignment="1">
      <alignment horizontal="center" vertical="center" wrapText="1" shrinkToFit="1"/>
    </xf>
    <xf numFmtId="0" fontId="5" fillId="0" borderId="1" xfId="0" applyFont="1" applyFill="1" applyBorder="1" applyAlignment="1">
      <alignment vertical="center" wrapText="1"/>
    </xf>
    <xf numFmtId="0" fontId="26" fillId="0" borderId="0" xfId="0" applyFont="1" applyFill="1" applyAlignment="1">
      <alignment wrapText="1"/>
    </xf>
    <xf numFmtId="0" fontId="26" fillId="0" borderId="0" xfId="0" applyFont="1" applyFill="1"/>
    <xf numFmtId="3" fontId="26" fillId="0" borderId="0" xfId="0" applyNumberFormat="1" applyFont="1" applyFill="1" applyAlignment="1">
      <alignment horizontal="right" wrapText="1"/>
    </xf>
    <xf numFmtId="3" fontId="26" fillId="0" borderId="0" xfId="0" applyNumberFormat="1" applyFont="1" applyFill="1" applyAlignment="1">
      <alignment horizontal="right" vertical="center" indent="1"/>
    </xf>
    <xf numFmtId="3" fontId="26" fillId="0" borderId="0" xfId="0" applyNumberFormat="1" applyFont="1" applyFill="1" applyAlignment="1">
      <alignment horizontal="right" vertical="center"/>
    </xf>
    <xf numFmtId="0" fontId="0" fillId="0" borderId="0" xfId="0" applyFill="1" applyAlignment="1">
      <alignment vertical="center" wrapText="1"/>
    </xf>
    <xf numFmtId="0" fontId="12"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0" fontId="27" fillId="0" borderId="0" xfId="0" applyFont="1" applyFill="1" applyAlignment="1">
      <alignment vertical="top" wrapText="1"/>
    </xf>
    <xf numFmtId="0" fontId="11" fillId="0" borderId="0" xfId="0" applyFont="1" applyFill="1" applyAlignment="1"/>
    <xf numFmtId="0" fontId="11" fillId="0" borderId="0" xfId="0" applyFont="1" applyFill="1" applyAlignment="1">
      <alignment wrapText="1"/>
    </xf>
    <xf numFmtId="0" fontId="10" fillId="0" borderId="0" xfId="0" applyFont="1" applyFill="1"/>
    <xf numFmtId="0" fontId="11" fillId="0" borderId="0" xfId="0" applyFont="1" applyFill="1" applyAlignment="1">
      <alignment horizontal="right" wrapText="1"/>
    </xf>
    <xf numFmtId="3" fontId="11" fillId="0" borderId="0" xfId="0" applyNumberFormat="1" applyFont="1" applyFill="1" applyAlignment="1">
      <alignment horizontal="right" vertical="center" indent="1"/>
    </xf>
    <xf numFmtId="3" fontId="11" fillId="0" borderId="0" xfId="0" applyNumberFormat="1" applyFont="1" applyFill="1" applyAlignment="1">
      <alignment horizontal="right" vertical="center"/>
    </xf>
    <xf numFmtId="0" fontId="11" fillId="0" borderId="0" xfId="0" applyFont="1" applyFill="1" applyAlignment="1">
      <alignment vertical="center" wrapText="1"/>
    </xf>
    <xf numFmtId="0" fontId="11" fillId="0" borderId="0" xfId="0" applyFont="1" applyFill="1"/>
    <xf numFmtId="0" fontId="10" fillId="0" borderId="7"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7"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1" fillId="2" borderId="7" xfId="6" applyFont="1" applyFill="1" applyBorder="1" applyAlignment="1" applyProtection="1">
      <alignment horizontal="left" vertical="center" wrapText="1"/>
      <protection locked="0"/>
    </xf>
    <xf numFmtId="0" fontId="10" fillId="10" borderId="1" xfId="0" applyFont="1" applyFill="1" applyBorder="1" applyAlignment="1">
      <alignment horizontal="center" vertical="center" wrapText="1"/>
    </xf>
    <xf numFmtId="0" fontId="11" fillId="10" borderId="7" xfId="1" applyFont="1" applyFill="1" applyBorder="1" applyAlignment="1">
      <alignment horizontal="center" vertical="center"/>
    </xf>
    <xf numFmtId="0" fontId="10" fillId="10" borderId="7"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1" xfId="0" applyFont="1" applyFill="1" applyBorder="1" applyAlignment="1">
      <alignment horizontal="left" vertical="center" wrapText="1"/>
    </xf>
    <xf numFmtId="0" fontId="5" fillId="10" borderId="7" xfId="6" applyFont="1" applyFill="1" applyBorder="1" applyAlignment="1" applyProtection="1">
      <alignment horizontal="left" vertical="center" wrapText="1"/>
      <protection locked="0"/>
    </xf>
    <xf numFmtId="0" fontId="28" fillId="10" borderId="7" xfId="0" applyFont="1" applyFill="1" applyBorder="1" applyAlignment="1">
      <alignment horizontal="center" vertical="center" wrapText="1"/>
    </xf>
    <xf numFmtId="3" fontId="5" fillId="10" borderId="1" xfId="0" applyNumberFormat="1" applyFont="1" applyFill="1" applyBorder="1" applyAlignment="1">
      <alignment horizontal="right" vertical="center" indent="1"/>
    </xf>
    <xf numFmtId="3" fontId="3" fillId="10" borderId="1" xfId="0" applyNumberFormat="1" applyFont="1" applyFill="1" applyBorder="1" applyAlignment="1">
      <alignment horizontal="center" vertical="center" wrapText="1"/>
    </xf>
    <xf numFmtId="0" fontId="11" fillId="0" borderId="7" xfId="6" applyFont="1" applyFill="1" applyBorder="1" applyAlignment="1" applyProtection="1">
      <alignment horizontal="left" vertical="center" wrapText="1"/>
      <protection locked="0"/>
    </xf>
    <xf numFmtId="0" fontId="11" fillId="10" borderId="7" xfId="6" applyFont="1" applyFill="1" applyBorder="1" applyAlignment="1" applyProtection="1">
      <alignment horizontal="left" vertical="center" wrapText="1"/>
      <protection locked="0"/>
    </xf>
    <xf numFmtId="0" fontId="12" fillId="10" borderId="7" xfId="0" applyFont="1" applyFill="1" applyBorder="1" applyAlignment="1">
      <alignment horizontal="center" vertical="center" wrapText="1"/>
    </xf>
    <xf numFmtId="3" fontId="1" fillId="10" borderId="1" xfId="0" applyNumberFormat="1" applyFont="1" applyFill="1" applyBorder="1" applyAlignment="1">
      <alignment horizontal="center" vertical="center" wrapText="1"/>
    </xf>
    <xf numFmtId="3" fontId="11" fillId="0" borderId="7" xfId="6" applyNumberFormat="1" applyFont="1" applyFill="1" applyBorder="1" applyAlignment="1">
      <alignment horizontal="right" vertical="center" indent="1"/>
    </xf>
    <xf numFmtId="3" fontId="11" fillId="2" borderId="1" xfId="0" applyNumberFormat="1" applyFont="1" applyFill="1" applyBorder="1" applyAlignment="1">
      <alignment horizontal="right" vertical="center" indent="1"/>
    </xf>
    <xf numFmtId="0" fontId="30" fillId="10" borderId="1" xfId="0" applyFont="1" applyFill="1" applyBorder="1" applyAlignment="1">
      <alignment horizontal="center" vertical="center" wrapText="1"/>
    </xf>
    <xf numFmtId="0" fontId="30" fillId="10" borderId="7" xfId="0" applyFont="1" applyFill="1" applyBorder="1" applyAlignment="1">
      <alignment horizontal="center" vertical="center" wrapText="1"/>
    </xf>
    <xf numFmtId="0" fontId="25" fillId="10" borderId="1" xfId="0" applyFont="1" applyFill="1" applyBorder="1" applyAlignment="1">
      <alignment horizontal="center" vertical="center"/>
    </xf>
    <xf numFmtId="0" fontId="25" fillId="10" borderId="1" xfId="0" applyFont="1" applyFill="1" applyBorder="1" applyAlignment="1">
      <alignment horizontal="left" vertical="center" wrapText="1"/>
    </xf>
    <xf numFmtId="0" fontId="25" fillId="10" borderId="7" xfId="6" applyFont="1" applyFill="1" applyBorder="1" applyAlignment="1" applyProtection="1">
      <alignment horizontal="left" vertical="center" wrapText="1"/>
      <protection locked="0"/>
    </xf>
    <xf numFmtId="0" fontId="31" fillId="10" borderId="7" xfId="0" applyFont="1" applyFill="1" applyBorder="1" applyAlignment="1">
      <alignment horizontal="center" vertical="center" wrapText="1"/>
    </xf>
    <xf numFmtId="3" fontId="25" fillId="10" borderId="7" xfId="6" applyNumberFormat="1" applyFont="1" applyFill="1" applyBorder="1" applyAlignment="1">
      <alignment horizontal="right" vertical="center" indent="1"/>
    </xf>
    <xf numFmtId="3" fontId="32" fillId="10" borderId="1" xfId="0" applyNumberFormat="1" applyFont="1" applyFill="1" applyBorder="1" applyAlignment="1">
      <alignment horizontal="center" vertical="center" wrapText="1"/>
    </xf>
    <xf numFmtId="3" fontId="11" fillId="0" borderId="1" xfId="7" applyNumberFormat="1" applyFont="1" applyFill="1" applyBorder="1" applyAlignment="1">
      <alignment vertical="center"/>
    </xf>
    <xf numFmtId="3" fontId="5" fillId="0" borderId="1" xfId="7" applyNumberFormat="1" applyFont="1" applyFill="1" applyBorder="1" applyAlignment="1">
      <alignment vertical="center"/>
    </xf>
    <xf numFmtId="3" fontId="11" fillId="0" borderId="1" xfId="7" applyNumberFormat="1" applyFont="1" applyFill="1" applyBorder="1" applyAlignment="1">
      <alignment horizontal="right" vertical="center"/>
    </xf>
    <xf numFmtId="3" fontId="5" fillId="5" borderId="1" xfId="7" applyNumberFormat="1" applyFont="1" applyFill="1" applyBorder="1" applyAlignment="1">
      <alignment horizontal="right" vertical="center" indent="1"/>
    </xf>
    <xf numFmtId="3" fontId="24" fillId="5" borderId="1" xfId="7" applyNumberFormat="1" applyFont="1" applyFill="1" applyBorder="1" applyAlignment="1">
      <alignment horizontal="right" vertical="center" indent="1"/>
    </xf>
    <xf numFmtId="3" fontId="11" fillId="0" borderId="1" xfId="7" applyNumberFormat="1" applyFont="1" applyFill="1" applyBorder="1" applyAlignment="1">
      <alignment vertical="center"/>
    </xf>
    <xf numFmtId="3" fontId="1" fillId="0" borderId="1" xfId="7"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3" fontId="3" fillId="4" borderId="1" xfId="5" applyNumberFormat="1" applyFont="1" applyFill="1" applyBorder="1" applyAlignment="1">
      <alignment horizontal="center" vertical="center" wrapText="1"/>
    </xf>
    <xf numFmtId="0" fontId="11" fillId="11" borderId="6" xfId="0" applyFont="1" applyFill="1" applyBorder="1"/>
    <xf numFmtId="0" fontId="11" fillId="11" borderId="7" xfId="0" applyFont="1" applyFill="1" applyBorder="1"/>
    <xf numFmtId="3" fontId="11" fillId="11" borderId="7" xfId="0" applyNumberFormat="1" applyFont="1" applyFill="1" applyBorder="1"/>
    <xf numFmtId="3" fontId="11" fillId="11" borderId="8" xfId="0" applyNumberFormat="1" applyFont="1" applyFill="1" applyBorder="1"/>
    <xf numFmtId="3" fontId="11" fillId="11" borderId="9" xfId="0" applyNumberFormat="1" applyFont="1" applyFill="1" applyBorder="1"/>
    <xf numFmtId="3" fontId="5" fillId="0" borderId="1" xfId="7" applyNumberFormat="1" applyFont="1" applyFill="1" applyBorder="1" applyAlignment="1">
      <alignment vertical="center"/>
    </xf>
    <xf numFmtId="3" fontId="11" fillId="0" borderId="1" xfId="6" applyNumberFormat="1" applyFont="1" applyFill="1" applyBorder="1" applyAlignment="1">
      <alignment horizontal="right" vertical="center" indent="1"/>
    </xf>
    <xf numFmtId="3" fontId="11" fillId="0" borderId="1" xfId="7" applyNumberFormat="1" applyFont="1" applyFill="1" applyBorder="1" applyAlignment="1">
      <alignment vertical="center"/>
    </xf>
    <xf numFmtId="0" fontId="10"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0" fontId="11" fillId="0" borderId="1" xfId="6" applyFont="1" applyFill="1" applyBorder="1" applyAlignment="1" applyProtection="1">
      <alignment horizontal="left" vertical="center" wrapText="1"/>
      <protection locked="0"/>
    </xf>
    <xf numFmtId="0" fontId="0" fillId="0" borderId="1" xfId="1" applyFont="1" applyFill="1" applyBorder="1" applyAlignment="1">
      <alignment horizontal="center" vertical="center" wrapText="1"/>
    </xf>
    <xf numFmtId="0" fontId="17" fillId="0" borderId="1" xfId="7" applyNumberFormat="1" applyFont="1" applyFill="1" applyBorder="1" applyAlignment="1">
      <alignment horizontal="center" vertical="center"/>
    </xf>
    <xf numFmtId="0" fontId="1" fillId="0" borderId="0" xfId="0" applyFont="1" applyAlignment="1">
      <alignment horizontal="right"/>
    </xf>
    <xf numFmtId="0" fontId="33" fillId="0" borderId="0" xfId="7" applyFont="1" applyAlignment="1">
      <alignment horizontal="right" vertical="center" wrapText="1"/>
    </xf>
    <xf numFmtId="0" fontId="33" fillId="0" borderId="0" xfId="0" applyFont="1" applyAlignment="1">
      <alignment horizontal="right" vertical="center" wrapText="1"/>
    </xf>
    <xf numFmtId="0" fontId="10" fillId="0" borderId="1" xfId="7" applyFont="1" applyFill="1" applyBorder="1" applyAlignment="1">
      <alignment horizontal="center" vertical="center" wrapText="1"/>
    </xf>
    <xf numFmtId="0" fontId="17" fillId="0" borderId="1" xfId="7" applyFont="1" applyFill="1" applyBorder="1" applyAlignment="1">
      <alignment vertical="center"/>
    </xf>
    <xf numFmtId="0" fontId="25" fillId="0" borderId="1" xfId="7" applyFont="1" applyFill="1" applyBorder="1" applyAlignment="1">
      <alignment horizontal="left" vertical="center" wrapText="1"/>
    </xf>
    <xf numFmtId="0" fontId="10" fillId="0" borderId="1" xfId="7" applyFont="1" applyFill="1" applyBorder="1" applyAlignment="1" applyProtection="1">
      <alignment horizontal="left" vertical="center" wrapText="1"/>
      <protection locked="0"/>
    </xf>
    <xf numFmtId="0" fontId="12" fillId="0" borderId="1" xfId="7" applyFont="1" applyFill="1" applyBorder="1" applyAlignment="1">
      <alignment horizontal="center" vertical="center" wrapText="1"/>
    </xf>
    <xf numFmtId="3" fontId="3" fillId="4" borderId="1" xfId="5" applyNumberFormat="1" applyFont="1" applyFill="1" applyBorder="1" applyAlignment="1">
      <alignment horizontal="center" vertical="center" wrapText="1"/>
    </xf>
    <xf numFmtId="3" fontId="11" fillId="0" borderId="1" xfId="7" applyNumberFormat="1" applyFont="1" applyFill="1" applyBorder="1" applyAlignment="1">
      <alignment horizontal="center" vertical="center"/>
    </xf>
    <xf numFmtId="3" fontId="1" fillId="0" borderId="1" xfId="7" applyNumberFormat="1" applyFont="1" applyFill="1" applyBorder="1" applyAlignment="1">
      <alignment horizontal="center" vertical="center" wrapText="1"/>
    </xf>
    <xf numFmtId="3" fontId="11" fillId="0" borderId="1" xfId="6" applyNumberFormat="1" applyFont="1" applyFill="1" applyBorder="1" applyAlignment="1">
      <alignment horizontal="right" vertical="center"/>
    </xf>
    <xf numFmtId="3" fontId="11" fillId="0" borderId="1" xfId="6" applyNumberFormat="1" applyFont="1" applyFill="1" applyBorder="1" applyAlignment="1">
      <alignment horizontal="right" vertical="center" indent="1"/>
    </xf>
    <xf numFmtId="17" fontId="11" fillId="0" borderId="1" xfId="7" applyNumberFormat="1" applyFont="1" applyFill="1" applyBorder="1" applyAlignment="1">
      <alignment horizontal="center" vertical="center"/>
    </xf>
    <xf numFmtId="3" fontId="11" fillId="0" borderId="1" xfId="7" applyNumberFormat="1" applyFont="1" applyFill="1" applyBorder="1" applyAlignment="1">
      <alignment vertical="center"/>
    </xf>
    <xf numFmtId="3" fontId="5" fillId="0" borderId="1" xfId="7" applyNumberFormat="1" applyFont="1" applyFill="1" applyBorder="1" applyAlignment="1">
      <alignment vertical="center"/>
    </xf>
    <xf numFmtId="0" fontId="11" fillId="0" borderId="14" xfId="1" applyFont="1" applyFill="1" applyBorder="1" applyAlignment="1">
      <alignment horizontal="center" vertical="center"/>
    </xf>
    <xf numFmtId="3" fontId="11" fillId="0" borderId="1" xfId="7" applyNumberFormat="1" applyFont="1" applyFill="1" applyBorder="1" applyAlignment="1">
      <alignment horizontal="center" vertical="center" wrapText="1"/>
    </xf>
    <xf numFmtId="3" fontId="11" fillId="0" borderId="1" xfId="7" applyNumberFormat="1" applyFont="1" applyFill="1" applyBorder="1" applyAlignment="1">
      <alignment horizontal="center" vertical="center"/>
    </xf>
    <xf numFmtId="0" fontId="11" fillId="0" borderId="7" xfId="1" applyFont="1" applyFill="1" applyBorder="1" applyAlignment="1">
      <alignment horizontal="center" vertical="center"/>
    </xf>
    <xf numFmtId="3" fontId="5" fillId="0" borderId="1" xfId="7" applyNumberFormat="1" applyFont="1" applyFill="1" applyBorder="1" applyAlignment="1">
      <alignment vertical="center"/>
    </xf>
    <xf numFmtId="0" fontId="7" fillId="5" borderId="1" xfId="4" applyFont="1" applyFill="1" applyBorder="1" applyAlignment="1">
      <alignment horizontal="left" vertical="center"/>
    </xf>
    <xf numFmtId="3" fontId="11" fillId="0" borderId="1" xfId="6" applyNumberFormat="1" applyFont="1" applyFill="1" applyBorder="1" applyAlignment="1">
      <alignment horizontal="right" vertical="center"/>
    </xf>
    <xf numFmtId="3" fontId="11" fillId="0" borderId="1" xfId="6" applyNumberFormat="1" applyFont="1" applyFill="1" applyBorder="1" applyAlignment="1">
      <alignment horizontal="right" vertical="center" indent="1"/>
    </xf>
    <xf numFmtId="0" fontId="11" fillId="0" borderId="1" xfId="7" applyNumberFormat="1" applyFont="1" applyFill="1" applyBorder="1" applyAlignment="1">
      <alignment horizontal="center" vertical="center"/>
    </xf>
    <xf numFmtId="3" fontId="11" fillId="0" borderId="1" xfId="7" applyNumberFormat="1" applyFont="1" applyFill="1" applyBorder="1" applyAlignment="1">
      <alignment vertical="center"/>
    </xf>
    <xf numFmtId="3" fontId="1" fillId="0" borderId="1" xfId="7" applyNumberFormat="1" applyFont="1" applyFill="1" applyBorder="1" applyAlignment="1">
      <alignment horizontal="center" vertical="center" wrapText="1"/>
    </xf>
    <xf numFmtId="0" fontId="10" fillId="0" borderId="1" xfId="7" applyFont="1" applyFill="1" applyBorder="1" applyAlignment="1">
      <alignment horizontal="center" vertical="center" wrapText="1"/>
    </xf>
    <xf numFmtId="0" fontId="17" fillId="0" borderId="1" xfId="7" applyFont="1" applyFill="1" applyBorder="1" applyAlignment="1">
      <alignment vertical="center"/>
    </xf>
    <xf numFmtId="0" fontId="25" fillId="0" borderId="1" xfId="7" applyFont="1" applyFill="1" applyBorder="1" applyAlignment="1">
      <alignment horizontal="left" vertical="center" wrapText="1"/>
    </xf>
    <xf numFmtId="0" fontId="10" fillId="0" borderId="1" xfId="7" applyFont="1" applyFill="1" applyBorder="1" applyAlignment="1" applyProtection="1">
      <alignment horizontal="left" vertical="center" wrapText="1"/>
      <protection locked="0"/>
    </xf>
    <xf numFmtId="0" fontId="12" fillId="0" borderId="1" xfId="7" applyFont="1" applyFill="1" applyBorder="1" applyAlignment="1">
      <alignment horizontal="center" vertical="center" wrapText="1"/>
    </xf>
    <xf numFmtId="3" fontId="3" fillId="4" borderId="1" xfId="5" applyNumberFormat="1" applyFont="1" applyFill="1" applyBorder="1" applyAlignment="1">
      <alignment horizontal="center" vertical="center" wrapText="1"/>
    </xf>
    <xf numFmtId="0" fontId="11" fillId="0" borderId="1" xfId="6" applyFont="1" applyFill="1" applyBorder="1" applyAlignment="1" applyProtection="1">
      <alignment horizontal="left" vertical="center" wrapText="1"/>
      <protection locked="0"/>
    </xf>
    <xf numFmtId="0" fontId="0" fillId="0" borderId="1" xfId="1" applyFont="1" applyFill="1" applyBorder="1" applyAlignment="1">
      <alignment horizontal="center" vertical="center" wrapText="1"/>
    </xf>
    <xf numFmtId="0" fontId="11" fillId="0" borderId="19" xfId="1" applyFont="1" applyFill="1" applyBorder="1" applyAlignment="1">
      <alignment horizontal="center" vertical="center"/>
    </xf>
    <xf numFmtId="3" fontId="11" fillId="5" borderId="1" xfId="0" applyNumberFormat="1" applyFont="1" applyFill="1" applyBorder="1" applyAlignment="1">
      <alignment horizontal="right" vertical="center" indent="1"/>
    </xf>
    <xf numFmtId="0" fontId="2" fillId="0" borderId="0" xfId="1" applyFont="1" applyFill="1"/>
    <xf numFmtId="0" fontId="0" fillId="2" borderId="0" xfId="1" applyFont="1" applyFill="1"/>
    <xf numFmtId="0" fontId="4" fillId="0" borderId="0" xfId="2" applyFont="1" applyFill="1"/>
    <xf numFmtId="0" fontId="4" fillId="0" borderId="0" xfId="2" applyFont="1" applyFill="1" applyAlignment="1">
      <alignment horizontal="center"/>
    </xf>
    <xf numFmtId="0" fontId="4" fillId="0" borderId="0" xfId="2" applyFont="1" applyFill="1" applyAlignment="1">
      <alignment horizontal="left"/>
    </xf>
    <xf numFmtId="0" fontId="34" fillId="0" borderId="0" xfId="2" applyFont="1" applyFill="1" applyAlignment="1">
      <alignment horizontal="right"/>
    </xf>
    <xf numFmtId="0" fontId="1" fillId="2" borderId="0" xfId="1" applyFont="1" applyFill="1"/>
    <xf numFmtId="3" fontId="4" fillId="0" borderId="0" xfId="2" applyNumberFormat="1" applyFont="1" applyFill="1"/>
    <xf numFmtId="3" fontId="34" fillId="0" borderId="0" xfId="2" applyNumberFormat="1" applyFont="1" applyFill="1"/>
    <xf numFmtId="3" fontId="1" fillId="0" borderId="7" xfId="0" applyNumberFormat="1" applyFont="1" applyFill="1" applyBorder="1" applyAlignment="1">
      <alignment vertical="center" wrapText="1"/>
    </xf>
    <xf numFmtId="3" fontId="1" fillId="0" borderId="1" xfId="0" applyNumberFormat="1" applyFont="1" applyFill="1" applyBorder="1" applyAlignment="1">
      <alignment horizontal="left" vertical="center" wrapText="1"/>
    </xf>
    <xf numFmtId="14" fontId="0" fillId="0" borderId="1" xfId="0" applyNumberFormat="1" applyFont="1" applyFill="1" applyBorder="1" applyAlignment="1">
      <alignment horizontal="center" vertical="center"/>
    </xf>
    <xf numFmtId="3" fontId="4" fillId="2" borderId="0" xfId="2" applyNumberFormat="1" applyFont="1" applyFill="1" applyBorder="1" applyAlignment="1">
      <alignment horizontal="right" vertical="center"/>
    </xf>
    <xf numFmtId="3" fontId="3" fillId="2" borderId="0" xfId="4" applyNumberFormat="1" applyFont="1" applyFill="1" applyBorder="1" applyAlignment="1">
      <alignment horizontal="center" vertical="center" wrapText="1"/>
    </xf>
    <xf numFmtId="3" fontId="3" fillId="2" borderId="0" xfId="5" applyNumberFormat="1" applyFont="1" applyFill="1" applyBorder="1" applyAlignment="1">
      <alignment horizontal="center" vertical="center" wrapText="1"/>
    </xf>
    <xf numFmtId="3" fontId="3" fillId="2" borderId="0" xfId="2" applyNumberFormat="1" applyFont="1" applyFill="1" applyBorder="1" applyAlignment="1">
      <alignment horizontal="center" vertical="center"/>
    </xf>
    <xf numFmtId="0" fontId="0" fillId="2" borderId="0" xfId="0" applyFill="1" applyBorder="1" applyAlignment="1">
      <alignment vertical="center" wrapText="1"/>
    </xf>
    <xf numFmtId="3" fontId="3" fillId="2" borderId="0" xfId="5" applyNumberFormat="1" applyFont="1" applyFill="1" applyBorder="1" applyAlignment="1">
      <alignment vertical="center" wrapText="1"/>
    </xf>
    <xf numFmtId="3" fontId="10" fillId="2" borderId="1" xfId="0" applyNumberFormat="1" applyFont="1" applyFill="1" applyBorder="1" applyAlignment="1">
      <alignment horizontal="right" vertical="center" indent="1"/>
    </xf>
    <xf numFmtId="3" fontId="1" fillId="0" borderId="14" xfId="0" applyNumberFormat="1" applyFont="1" applyFill="1" applyBorder="1" applyAlignment="1">
      <alignment vertical="top" wrapText="1"/>
    </xf>
    <xf numFmtId="0" fontId="29" fillId="0" borderId="1" xfId="0" applyNumberFormat="1" applyFont="1" applyFill="1" applyBorder="1" applyAlignment="1">
      <alignment horizontal="center" vertical="center"/>
    </xf>
    <xf numFmtId="3" fontId="1" fillId="2" borderId="1" xfId="0" applyNumberFormat="1" applyFont="1" applyFill="1" applyBorder="1" applyAlignment="1">
      <alignment horizontal="left" vertical="top" wrapText="1"/>
    </xf>
    <xf numFmtId="3" fontId="3" fillId="4" borderId="1" xfId="5" applyNumberFormat="1" applyFont="1" applyFill="1" applyBorder="1" applyAlignment="1">
      <alignment horizontal="center" vertical="center" wrapText="1"/>
    </xf>
    <xf numFmtId="3" fontId="5" fillId="5" borderId="1" xfId="0" applyNumberFormat="1" applyFont="1" applyFill="1" applyBorder="1" applyAlignment="1">
      <alignment horizontal="right" vertical="center" indent="1"/>
    </xf>
    <xf numFmtId="3" fontId="24" fillId="5" borderId="1" xfId="0" applyNumberFormat="1" applyFont="1" applyFill="1" applyBorder="1" applyAlignment="1">
      <alignment horizontal="right" vertical="center" indent="1"/>
    </xf>
    <xf numFmtId="3" fontId="3" fillId="4" borderId="1" xfId="5" applyNumberFormat="1" applyFont="1" applyFill="1" applyBorder="1" applyAlignment="1">
      <alignment horizontal="center" vertical="center" wrapText="1"/>
    </xf>
    <xf numFmtId="3" fontId="11" fillId="0" borderId="14" xfId="7" applyNumberFormat="1" applyFont="1" applyFill="1" applyBorder="1" applyAlignment="1">
      <alignment horizontal="right" vertical="center"/>
    </xf>
    <xf numFmtId="3" fontId="11" fillId="0" borderId="19" xfId="7" applyNumberFormat="1" applyFont="1" applyFill="1" applyBorder="1" applyAlignment="1">
      <alignment horizontal="right" vertical="center"/>
    </xf>
    <xf numFmtId="3" fontId="11" fillId="0" borderId="1" xfId="7" applyNumberFormat="1" applyFont="1" applyFill="1" applyBorder="1" applyAlignment="1">
      <alignment vertical="center"/>
    </xf>
    <xf numFmtId="0" fontId="7" fillId="3" borderId="11" xfId="3" applyFont="1" applyFill="1" applyBorder="1" applyAlignment="1">
      <alignment vertical="center"/>
    </xf>
    <xf numFmtId="0" fontId="7" fillId="3" borderId="17" xfId="3" applyFont="1" applyFill="1" applyBorder="1" applyAlignment="1">
      <alignment vertical="center"/>
    </xf>
    <xf numFmtId="0" fontId="7" fillId="3" borderId="18" xfId="3" applyFont="1" applyFill="1" applyBorder="1" applyAlignment="1">
      <alignment vertical="center"/>
    </xf>
    <xf numFmtId="0" fontId="7" fillId="3" borderId="1" xfId="3" applyFont="1" applyFill="1" applyBorder="1" applyAlignment="1">
      <alignment vertical="center"/>
    </xf>
    <xf numFmtId="0" fontId="5" fillId="0" borderId="2" xfId="0" applyFont="1" applyBorder="1" applyAlignment="1">
      <alignment horizontal="center"/>
    </xf>
    <xf numFmtId="0" fontId="5" fillId="0" borderId="3" xfId="0" applyFont="1" applyBorder="1" applyAlignment="1">
      <alignment horizontal="center"/>
    </xf>
    <xf numFmtId="0" fontId="7" fillId="5" borderId="1" xfId="4" applyFont="1" applyFill="1" applyBorder="1" applyAlignment="1">
      <alignment horizontal="left" vertical="center"/>
    </xf>
    <xf numFmtId="3" fontId="3" fillId="4" borderId="1" xfId="4" applyNumberFormat="1" applyFont="1" applyFill="1" applyBorder="1" applyAlignment="1">
      <alignment horizontal="center" vertical="center" wrapText="1"/>
    </xf>
    <xf numFmtId="0" fontId="3" fillId="4" borderId="1" xfId="5" applyFont="1" applyFill="1" applyBorder="1" applyAlignment="1">
      <alignment horizontal="center" vertical="center" wrapText="1"/>
    </xf>
    <xf numFmtId="3" fontId="3" fillId="4" borderId="1" xfId="5" applyNumberFormat="1" applyFont="1" applyFill="1" applyBorder="1" applyAlignment="1">
      <alignment horizontal="center" vertical="center" wrapText="1"/>
    </xf>
    <xf numFmtId="3" fontId="3" fillId="4" borderId="1" xfId="2" applyNumberFormat="1" applyFont="1" applyFill="1" applyBorder="1" applyAlignment="1">
      <alignment horizontal="center" vertical="center"/>
    </xf>
    <xf numFmtId="164" fontId="3" fillId="4" borderId="1" xfId="4" applyNumberFormat="1" applyFont="1" applyFill="1" applyBorder="1" applyAlignment="1">
      <alignment horizontal="center" vertical="center" wrapText="1"/>
    </xf>
    <xf numFmtId="0" fontId="7" fillId="3" borderId="11" xfId="3" applyFont="1" applyFill="1" applyBorder="1" applyAlignment="1">
      <alignment horizontal="left" vertical="center"/>
    </xf>
    <xf numFmtId="0" fontId="7" fillId="3" borderId="17" xfId="3" applyFont="1" applyFill="1" applyBorder="1" applyAlignment="1">
      <alignment horizontal="left" vertical="center"/>
    </xf>
    <xf numFmtId="0" fontId="7" fillId="3" borderId="18" xfId="3" applyFont="1" applyFill="1" applyBorder="1" applyAlignment="1">
      <alignment horizontal="left" vertical="center"/>
    </xf>
    <xf numFmtId="0" fontId="3" fillId="4" borderId="1" xfId="4" applyFont="1" applyFill="1" applyBorder="1" applyAlignment="1">
      <alignment horizontal="center" vertical="center" textRotation="90" wrapText="1"/>
    </xf>
    <xf numFmtId="0" fontId="3" fillId="4" borderId="1" xfId="4" applyFont="1" applyFill="1" applyBorder="1" applyAlignment="1">
      <alignment horizontal="center" vertical="center" wrapText="1"/>
    </xf>
    <xf numFmtId="164" fontId="3" fillId="4" borderId="1" xfId="4" applyNumberFormat="1" applyFont="1" applyFill="1" applyBorder="1" applyAlignment="1">
      <alignment horizontal="center" vertical="center" textRotation="90" wrapText="1"/>
    </xf>
    <xf numFmtId="0" fontId="11" fillId="0" borderId="14" xfId="1" applyFont="1" applyFill="1" applyBorder="1" applyAlignment="1">
      <alignment horizontal="center" vertical="center"/>
    </xf>
    <xf numFmtId="0" fontId="11" fillId="0" borderId="7" xfId="1" applyFont="1" applyFill="1" applyBorder="1" applyAlignment="1">
      <alignment horizontal="center" vertical="center"/>
    </xf>
    <xf numFmtId="0" fontId="10" fillId="0" borderId="14" xfId="7" applyFont="1" applyFill="1" applyBorder="1" applyAlignment="1">
      <alignment horizontal="center" vertical="center" wrapText="1"/>
    </xf>
    <xf numFmtId="0" fontId="10" fillId="0" borderId="7" xfId="7" applyFont="1" applyFill="1" applyBorder="1" applyAlignment="1">
      <alignment horizontal="center" vertical="center" wrapText="1"/>
    </xf>
    <xf numFmtId="0" fontId="7" fillId="5" borderId="11" xfId="4" applyFont="1" applyFill="1" applyBorder="1" applyAlignment="1">
      <alignment horizontal="left" vertical="center"/>
    </xf>
    <xf numFmtId="0" fontId="7" fillId="5" borderId="17" xfId="4" applyFont="1" applyFill="1" applyBorder="1" applyAlignment="1">
      <alignment horizontal="left" vertical="center"/>
    </xf>
    <xf numFmtId="0" fontId="7" fillId="5" borderId="18" xfId="4" applyFont="1" applyFill="1" applyBorder="1" applyAlignment="1">
      <alignment horizontal="left" vertical="center"/>
    </xf>
    <xf numFmtId="0" fontId="11" fillId="0" borderId="14" xfId="7" applyFont="1" applyFill="1" applyBorder="1" applyAlignment="1">
      <alignment horizontal="center" vertical="center"/>
    </xf>
    <xf numFmtId="0" fontId="11" fillId="0" borderId="7" xfId="7" applyFont="1" applyFill="1" applyBorder="1" applyAlignment="1">
      <alignment horizontal="center" vertical="center"/>
    </xf>
    <xf numFmtId="0" fontId="5" fillId="0" borderId="14" xfId="7" applyFont="1" applyFill="1" applyBorder="1" applyAlignment="1">
      <alignment horizontal="center" vertical="center" wrapText="1"/>
    </xf>
    <xf numFmtId="0" fontId="5" fillId="0" borderId="7" xfId="7" applyFont="1" applyFill="1" applyBorder="1" applyAlignment="1">
      <alignment horizontal="center" vertical="center" wrapText="1"/>
    </xf>
    <xf numFmtId="0" fontId="11" fillId="0" borderId="14" xfId="7" applyFont="1" applyFill="1" applyBorder="1" applyAlignment="1">
      <alignment horizontal="left" vertical="center" wrapText="1"/>
    </xf>
    <xf numFmtId="0" fontId="11" fillId="0" borderId="7" xfId="7" applyFont="1" applyFill="1" applyBorder="1" applyAlignment="1">
      <alignment horizontal="left" vertical="center" wrapText="1"/>
    </xf>
    <xf numFmtId="0" fontId="12" fillId="0" borderId="14" xfId="7" applyFont="1" applyFill="1" applyBorder="1" applyAlignment="1">
      <alignment horizontal="center" vertical="center" wrapText="1"/>
    </xf>
    <xf numFmtId="0" fontId="12" fillId="0" borderId="7" xfId="7" applyFont="1" applyFill="1" applyBorder="1" applyAlignment="1">
      <alignment horizontal="center" vertical="center" wrapText="1"/>
    </xf>
    <xf numFmtId="3" fontId="11" fillId="0" borderId="14" xfId="6" applyNumberFormat="1" applyFont="1" applyFill="1" applyBorder="1" applyAlignment="1">
      <alignment horizontal="center" vertical="center"/>
    </xf>
    <xf numFmtId="3" fontId="11" fillId="0" borderId="7" xfId="6" applyNumberFormat="1" applyFont="1" applyFill="1" applyBorder="1" applyAlignment="1">
      <alignment horizontal="center" vertical="center"/>
    </xf>
    <xf numFmtId="0" fontId="18" fillId="0" borderId="14" xfId="7" applyNumberFormat="1" applyFont="1" applyFill="1" applyBorder="1" applyAlignment="1">
      <alignment horizontal="center" vertical="center"/>
    </xf>
    <xf numFmtId="0" fontId="18" fillId="0" borderId="7" xfId="7" applyNumberFormat="1" applyFont="1" applyFill="1" applyBorder="1" applyAlignment="1">
      <alignment horizontal="center" vertical="center"/>
    </xf>
    <xf numFmtId="3" fontId="10" fillId="0" borderId="14" xfId="7" applyNumberFormat="1" applyFont="1" applyFill="1" applyBorder="1" applyAlignment="1">
      <alignment horizontal="center" vertical="center"/>
    </xf>
    <xf numFmtId="3" fontId="10" fillId="0" borderId="7" xfId="7" applyNumberFormat="1" applyFont="1" applyFill="1" applyBorder="1" applyAlignment="1">
      <alignment horizontal="center" vertical="center"/>
    </xf>
    <xf numFmtId="3" fontId="1" fillId="0" borderId="14" xfId="7" applyNumberFormat="1" applyFont="1" applyFill="1" applyBorder="1" applyAlignment="1">
      <alignment horizontal="center" vertical="center" wrapText="1"/>
    </xf>
    <xf numFmtId="3" fontId="1" fillId="0" borderId="7" xfId="7" applyNumberFormat="1" applyFont="1" applyFill="1" applyBorder="1" applyAlignment="1">
      <alignment horizontal="center" vertical="center" wrapText="1"/>
    </xf>
    <xf numFmtId="3" fontId="5" fillId="0" borderId="14" xfId="7" applyNumberFormat="1" applyFont="1" applyFill="1" applyBorder="1" applyAlignment="1">
      <alignment horizontal="center" vertical="center"/>
    </xf>
    <xf numFmtId="3" fontId="5" fillId="0" borderId="7" xfId="7" applyNumberFormat="1" applyFont="1" applyFill="1" applyBorder="1" applyAlignment="1">
      <alignment horizontal="center" vertical="center"/>
    </xf>
    <xf numFmtId="3" fontId="24" fillId="5" borderId="14" xfId="7" applyNumberFormat="1" applyFont="1" applyFill="1" applyBorder="1" applyAlignment="1">
      <alignment vertical="center"/>
    </xf>
    <xf numFmtId="3" fontId="24" fillId="5" borderId="7" xfId="7" applyNumberFormat="1" applyFont="1" applyFill="1" applyBorder="1" applyAlignment="1">
      <alignment vertical="center"/>
    </xf>
    <xf numFmtId="3" fontId="11" fillId="0" borderId="14" xfId="7" applyNumberFormat="1" applyFont="1" applyFill="1" applyBorder="1" applyAlignment="1">
      <alignment horizontal="right" vertical="center"/>
    </xf>
    <xf numFmtId="3" fontId="11" fillId="0" borderId="7" xfId="7" applyNumberFormat="1" applyFont="1" applyFill="1" applyBorder="1" applyAlignment="1">
      <alignment horizontal="right" vertical="center"/>
    </xf>
    <xf numFmtId="0" fontId="10" fillId="0" borderId="1" xfId="7" applyFont="1" applyFill="1" applyBorder="1" applyAlignment="1">
      <alignment horizontal="center" vertical="center" wrapText="1"/>
    </xf>
    <xf numFmtId="0" fontId="11" fillId="0" borderId="1" xfId="7" applyFont="1" applyFill="1" applyBorder="1" applyAlignment="1">
      <alignment horizontal="center" vertical="center"/>
    </xf>
    <xf numFmtId="0" fontId="5" fillId="0" borderId="1" xfId="7" applyFont="1" applyFill="1" applyBorder="1" applyAlignment="1">
      <alignment horizontal="left" vertical="center" wrapText="1"/>
    </xf>
    <xf numFmtId="0" fontId="11" fillId="0" borderId="1" xfId="6" applyFont="1" applyFill="1" applyBorder="1" applyAlignment="1" applyProtection="1">
      <alignment horizontal="left" vertical="center" wrapText="1"/>
      <protection locked="0"/>
    </xf>
    <xf numFmtId="0" fontId="0" fillId="0" borderId="1" xfId="1" applyFont="1" applyFill="1" applyBorder="1" applyAlignment="1">
      <alignment horizontal="center" vertical="center" wrapText="1"/>
    </xf>
    <xf numFmtId="3" fontId="11" fillId="0" borderId="1" xfId="7" applyNumberFormat="1" applyFont="1" applyFill="1" applyBorder="1" applyAlignment="1">
      <alignment horizontal="center" vertical="center"/>
    </xf>
    <xf numFmtId="3" fontId="1" fillId="0" borderId="1" xfId="7" applyNumberFormat="1" applyFont="1" applyFill="1" applyBorder="1" applyAlignment="1">
      <alignment horizontal="center" vertical="center" wrapText="1"/>
    </xf>
    <xf numFmtId="3" fontId="11" fillId="2" borderId="1" xfId="6" applyNumberFormat="1" applyFont="1" applyFill="1" applyBorder="1" applyAlignment="1">
      <alignment horizontal="right" vertical="center"/>
    </xf>
    <xf numFmtId="3" fontId="11" fillId="0" borderId="1" xfId="6" applyNumberFormat="1" applyFont="1" applyFill="1" applyBorder="1" applyAlignment="1">
      <alignment horizontal="right" vertical="center"/>
    </xf>
    <xf numFmtId="0" fontId="17" fillId="0" borderId="1" xfId="7" applyNumberFormat="1" applyFont="1" applyFill="1" applyBorder="1" applyAlignment="1">
      <alignment horizontal="center" vertical="center"/>
    </xf>
    <xf numFmtId="3" fontId="10" fillId="0" borderId="1" xfId="7" applyNumberFormat="1" applyFont="1" applyFill="1" applyBorder="1" applyAlignment="1">
      <alignment horizontal="right" vertical="center"/>
    </xf>
    <xf numFmtId="3" fontId="11" fillId="0" borderId="1" xfId="7" applyNumberFormat="1" applyFont="1" applyFill="1" applyBorder="1" applyAlignment="1">
      <alignment vertical="center"/>
    </xf>
    <xf numFmtId="3" fontId="5" fillId="0" borderId="14" xfId="7" applyNumberFormat="1" applyFont="1" applyFill="1" applyBorder="1" applyAlignment="1">
      <alignment vertical="center"/>
    </xf>
    <xf numFmtId="3" fontId="5" fillId="0" borderId="7" xfId="7" applyNumberFormat="1" applyFont="1" applyFill="1" applyBorder="1" applyAlignment="1">
      <alignment vertical="center"/>
    </xf>
    <xf numFmtId="0" fontId="17" fillId="2" borderId="1" xfId="7" applyNumberFormat="1" applyFont="1" applyFill="1" applyBorder="1" applyAlignment="1">
      <alignment horizontal="center" vertical="center"/>
    </xf>
    <xf numFmtId="0" fontId="7" fillId="3" borderId="1" xfId="3" applyFont="1" applyFill="1" applyBorder="1" applyAlignment="1">
      <alignment horizontal="left" vertical="center"/>
    </xf>
    <xf numFmtId="3" fontId="3" fillId="4" borderId="11" xfId="2" applyNumberFormat="1" applyFont="1" applyFill="1" applyBorder="1" applyAlignment="1">
      <alignment horizontal="center" vertical="center"/>
    </xf>
    <xf numFmtId="3" fontId="3" fillId="4" borderId="18" xfId="2" applyNumberFormat="1" applyFont="1" applyFill="1" applyBorder="1" applyAlignment="1">
      <alignment horizontal="center" vertical="center"/>
    </xf>
    <xf numFmtId="3" fontId="3" fillId="2" borderId="0" xfId="4" applyNumberFormat="1" applyFont="1" applyFill="1" applyBorder="1" applyAlignment="1">
      <alignment horizontal="center" vertical="center" wrapText="1"/>
    </xf>
    <xf numFmtId="0" fontId="3" fillId="2" borderId="0" xfId="5" applyFont="1" applyFill="1" applyBorder="1" applyAlignment="1">
      <alignment horizontal="center" vertical="center" wrapText="1"/>
    </xf>
    <xf numFmtId="3" fontId="1" fillId="0" borderId="14" xfId="0" applyNumberFormat="1" applyFont="1" applyFill="1" applyBorder="1" applyAlignment="1">
      <alignment horizontal="left" vertical="top" wrapText="1"/>
    </xf>
    <xf numFmtId="3" fontId="1" fillId="0" borderId="19" xfId="0" applyNumberFormat="1" applyFont="1" applyFill="1" applyBorder="1" applyAlignment="1">
      <alignment horizontal="left" vertical="top" wrapText="1"/>
    </xf>
    <xf numFmtId="3" fontId="1" fillId="0" borderId="7" xfId="0" applyNumberFormat="1" applyFont="1" applyFill="1" applyBorder="1" applyAlignment="1">
      <alignment horizontal="left" vertical="top" wrapText="1"/>
    </xf>
    <xf numFmtId="0" fontId="3" fillId="4" borderId="14" xfId="5" applyFont="1" applyFill="1" applyBorder="1" applyAlignment="1">
      <alignment horizontal="center" vertical="center" wrapText="1"/>
    </xf>
    <xf numFmtId="0" fontId="3" fillId="4" borderId="7" xfId="5" applyFont="1" applyFill="1" applyBorder="1" applyAlignment="1">
      <alignment horizontal="center" vertical="center" wrapText="1"/>
    </xf>
  </cellXfs>
  <cellStyles count="8">
    <cellStyle name="Normální" xfId="0" builtinId="0"/>
    <cellStyle name="Normální 12" xfId="7"/>
    <cellStyle name="normální_Investice - opravy 2007 - 14-11-06-HOL (3)1" xfId="3"/>
    <cellStyle name="normální_investice 2005- doprava-upravený2" xfId="2"/>
    <cellStyle name="normální_Investice 2005-školství - úprava (probráno se SEK)" xfId="4"/>
    <cellStyle name="normální_kultura2-upravené priority-3" xfId="5"/>
    <cellStyle name="normální_Sociální - investice a opravy 2009 - sumarizace vč. prior - 10-12-2008" xfId="1"/>
    <cellStyle name="normální_Studie IZ - silnice 2003" xfId="6"/>
  </cellStyles>
  <dxfs count="0"/>
  <tableStyles count="0" defaultTableStyle="TableStyleMedium2" defaultPivotStyle="PivotStyleLight16"/>
  <colors>
    <mruColors>
      <color rgb="FFFCE4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view="pageBreakPreview" zoomScaleNormal="100" zoomScaleSheetLayoutView="100" workbookViewId="0">
      <selection activeCell="D14" sqref="D14"/>
    </sheetView>
  </sheetViews>
  <sheetFormatPr defaultRowHeight="15" x14ac:dyDescent="0.25"/>
  <cols>
    <col min="1" max="1" width="18.7109375" customWidth="1"/>
    <col min="2" max="2" width="39.7109375" customWidth="1"/>
    <col min="3" max="3" width="19" customWidth="1"/>
    <col min="4" max="4" width="19.140625" customWidth="1"/>
    <col min="5" max="8" width="18.5703125" customWidth="1"/>
  </cols>
  <sheetData>
    <row r="1" spans="1:8" ht="18" x14ac:dyDescent="0.25">
      <c r="A1" s="33" t="s">
        <v>94</v>
      </c>
    </row>
    <row r="2" spans="1:8" ht="18" x14ac:dyDescent="0.25">
      <c r="A2" s="33" t="s">
        <v>74</v>
      </c>
    </row>
    <row r="3" spans="1:8" ht="15.75" thickBot="1" x14ac:dyDescent="0.3">
      <c r="H3" s="214" t="s">
        <v>1</v>
      </c>
    </row>
    <row r="4" spans="1:8" ht="48" thickBot="1" x14ac:dyDescent="0.3">
      <c r="A4" s="34" t="s">
        <v>3</v>
      </c>
      <c r="B4" s="35" t="s">
        <v>24</v>
      </c>
      <c r="C4" s="36" t="s">
        <v>25</v>
      </c>
      <c r="D4" s="36" t="s">
        <v>26</v>
      </c>
      <c r="E4" s="36" t="s">
        <v>27</v>
      </c>
      <c r="F4" s="36" t="s">
        <v>28</v>
      </c>
      <c r="G4" s="37" t="s">
        <v>29</v>
      </c>
      <c r="H4" s="38" t="s">
        <v>114</v>
      </c>
    </row>
    <row r="5" spans="1:8" ht="15.75" x14ac:dyDescent="0.25">
      <c r="A5" s="201" t="s">
        <v>30</v>
      </c>
      <c r="B5" s="202" t="s">
        <v>113</v>
      </c>
      <c r="C5" s="203"/>
      <c r="D5" s="203"/>
      <c r="E5" s="203"/>
      <c r="F5" s="203"/>
      <c r="G5" s="204">
        <f>'Školství - ORJ 10'!T11</f>
        <v>274</v>
      </c>
      <c r="H5" s="205">
        <f>SUM(C5:G5)</f>
        <v>274</v>
      </c>
    </row>
    <row r="6" spans="1:8" ht="15.75" x14ac:dyDescent="0.25">
      <c r="A6" s="201" t="s">
        <v>30</v>
      </c>
      <c r="B6" s="202" t="s">
        <v>66</v>
      </c>
      <c r="C6" s="203"/>
      <c r="D6" s="203">
        <f>'Školství - ORJ 64'!Q11</f>
        <v>13100</v>
      </c>
      <c r="E6" s="203"/>
      <c r="F6" s="203"/>
      <c r="G6" s="204">
        <f>'Školství - ORJ 64'!T11</f>
        <v>3329</v>
      </c>
      <c r="H6" s="205">
        <f>SUM(C6:G6)</f>
        <v>16429</v>
      </c>
    </row>
    <row r="7" spans="1:8" ht="15.75" x14ac:dyDescent="0.25">
      <c r="A7" s="39" t="s">
        <v>32</v>
      </c>
      <c r="B7" s="40" t="s">
        <v>67</v>
      </c>
      <c r="C7" s="85"/>
      <c r="D7" s="85"/>
      <c r="E7" s="85"/>
      <c r="F7" s="85"/>
      <c r="G7" s="86">
        <f>'Sociální - ORJ 60'!T11</f>
        <v>11200</v>
      </c>
      <c r="H7" s="87">
        <f t="shared" ref="H7:H18" si="0">SUM(C7:G7)</f>
        <v>11200</v>
      </c>
    </row>
    <row r="8" spans="1:8" ht="15.75" x14ac:dyDescent="0.25">
      <c r="A8" s="39" t="s">
        <v>32</v>
      </c>
      <c r="B8" s="40" t="s">
        <v>66</v>
      </c>
      <c r="C8" s="85"/>
      <c r="D8" s="85">
        <f>'Sociální - ORJ 64'!Q16</f>
        <v>0</v>
      </c>
      <c r="E8" s="85"/>
      <c r="F8" s="85"/>
      <c r="G8" s="86">
        <f>'Sociální - ORJ 64'!T16</f>
        <v>1960</v>
      </c>
      <c r="H8" s="87">
        <f t="shared" si="0"/>
        <v>1960</v>
      </c>
    </row>
    <row r="9" spans="1:8" ht="15.75" hidden="1" x14ac:dyDescent="0.25">
      <c r="A9" s="41" t="s">
        <v>33</v>
      </c>
      <c r="B9" s="42" t="s">
        <v>34</v>
      </c>
      <c r="C9" s="88"/>
      <c r="D9" s="88"/>
      <c r="E9" s="88"/>
      <c r="F9" s="88"/>
      <c r="G9" s="89"/>
      <c r="H9" s="90">
        <f t="shared" si="0"/>
        <v>0</v>
      </c>
    </row>
    <row r="10" spans="1:8" ht="15.75" x14ac:dyDescent="0.25">
      <c r="A10" s="43" t="s">
        <v>35</v>
      </c>
      <c r="B10" s="44" t="s">
        <v>66</v>
      </c>
      <c r="C10" s="91"/>
      <c r="D10" s="91"/>
      <c r="E10" s="91"/>
      <c r="F10" s="91"/>
      <c r="G10" s="92">
        <f>'ORJ 64 kultura'!S15</f>
        <v>553</v>
      </c>
      <c r="H10" s="93">
        <f t="shared" si="0"/>
        <v>553</v>
      </c>
    </row>
    <row r="11" spans="1:8" ht="15.75" hidden="1" x14ac:dyDescent="0.25">
      <c r="A11" s="45" t="s">
        <v>36</v>
      </c>
      <c r="B11" s="46" t="s">
        <v>31</v>
      </c>
      <c r="C11" s="94"/>
      <c r="D11" s="94"/>
      <c r="E11" s="94"/>
      <c r="F11" s="94"/>
      <c r="G11" s="95"/>
      <c r="H11" s="96">
        <f t="shared" si="0"/>
        <v>0</v>
      </c>
    </row>
    <row r="12" spans="1:8" s="7" customFormat="1" ht="15.75" x14ac:dyDescent="0.25">
      <c r="A12" s="105" t="s">
        <v>68</v>
      </c>
      <c r="B12" s="106" t="s">
        <v>70</v>
      </c>
      <c r="C12" s="107"/>
      <c r="D12" s="107">
        <f>'Životní prostředí - ORJ 59'!Q10</f>
        <v>1500</v>
      </c>
      <c r="E12" s="107"/>
      <c r="F12" s="107"/>
      <c r="G12" s="108">
        <f>'Životní prostředí - ORJ 59'!T10</f>
        <v>0</v>
      </c>
      <c r="H12" s="109">
        <f t="shared" si="0"/>
        <v>1500</v>
      </c>
    </row>
    <row r="13" spans="1:8" s="7" customFormat="1" ht="15.75" hidden="1" x14ac:dyDescent="0.25">
      <c r="A13" s="105" t="s">
        <v>69</v>
      </c>
      <c r="B13" s="106" t="s">
        <v>70</v>
      </c>
      <c r="C13" s="107"/>
      <c r="D13" s="107"/>
      <c r="E13" s="107"/>
      <c r="F13" s="107"/>
      <c r="G13" s="108"/>
      <c r="H13" s="109">
        <f t="shared" si="0"/>
        <v>0</v>
      </c>
    </row>
    <row r="14" spans="1:8" s="7" customFormat="1" ht="15.75" x14ac:dyDescent="0.25">
      <c r="A14" s="105" t="s">
        <v>89</v>
      </c>
      <c r="B14" s="106" t="s">
        <v>90</v>
      </c>
      <c r="C14" s="107"/>
      <c r="D14" s="107">
        <f>'ORJ 33 - podpora venkova'!R15</f>
        <v>4000</v>
      </c>
      <c r="E14" s="107"/>
      <c r="F14" s="107"/>
      <c r="G14" s="108">
        <f>'ORJ 33 - podpora venkova'!S15</f>
        <v>3300</v>
      </c>
      <c r="H14" s="109">
        <f t="shared" si="0"/>
        <v>7300</v>
      </c>
    </row>
    <row r="15" spans="1:8" s="7" customFormat="1" ht="15.75" x14ac:dyDescent="0.25">
      <c r="A15" s="105" t="s">
        <v>89</v>
      </c>
      <c r="B15" s="106" t="s">
        <v>91</v>
      </c>
      <c r="C15" s="107"/>
      <c r="D15" s="107">
        <f>'ORJ 74 region. rozvoj'!R55</f>
        <v>12610</v>
      </c>
      <c r="E15" s="107"/>
      <c r="F15" s="107"/>
      <c r="G15" s="108">
        <f>'ORJ 74 region. rozvoj'!S55</f>
        <v>3899</v>
      </c>
      <c r="H15" s="109">
        <f t="shared" si="0"/>
        <v>16509</v>
      </c>
    </row>
    <row r="16" spans="1:8" s="7" customFormat="1" ht="15.75" hidden="1" x14ac:dyDescent="0.25">
      <c r="A16" s="105" t="s">
        <v>92</v>
      </c>
      <c r="B16" s="106" t="s">
        <v>93</v>
      </c>
      <c r="C16" s="107"/>
      <c r="D16" s="107"/>
      <c r="E16" s="107"/>
      <c r="F16" s="107"/>
      <c r="G16" s="108"/>
      <c r="H16" s="109">
        <f t="shared" si="0"/>
        <v>0</v>
      </c>
    </row>
    <row r="17" spans="1:8" ht="16.5" thickBot="1" x14ac:dyDescent="0.3">
      <c r="A17" s="47"/>
      <c r="B17" s="48" t="s">
        <v>71</v>
      </c>
      <c r="C17" s="97"/>
      <c r="D17" s="97"/>
      <c r="E17" s="97"/>
      <c r="F17" s="97"/>
      <c r="G17" s="98">
        <f>'Projekt. příprava - ORJ 30'!T10</f>
        <v>7000</v>
      </c>
      <c r="H17" s="109">
        <f t="shared" si="0"/>
        <v>7000</v>
      </c>
    </row>
    <row r="18" spans="1:8" ht="16.5" hidden="1" thickBot="1" x14ac:dyDescent="0.3">
      <c r="A18" s="49"/>
      <c r="B18" s="50"/>
      <c r="C18" s="99"/>
      <c r="D18" s="99"/>
      <c r="E18" s="99"/>
      <c r="F18" s="99"/>
      <c r="G18" s="100"/>
      <c r="H18" s="101">
        <f t="shared" si="0"/>
        <v>0</v>
      </c>
    </row>
    <row r="19" spans="1:8" ht="16.5" thickBot="1" x14ac:dyDescent="0.3">
      <c r="A19" s="284" t="s">
        <v>37</v>
      </c>
      <c r="B19" s="285"/>
      <c r="C19" s="102">
        <f t="shared" ref="C19:F19" si="1">SUM(C5:C18)</f>
        <v>0</v>
      </c>
      <c r="D19" s="102">
        <f>SUM(D5:D18)</f>
        <v>31210</v>
      </c>
      <c r="E19" s="102">
        <f t="shared" si="1"/>
        <v>0</v>
      </c>
      <c r="F19" s="102">
        <f t="shared" si="1"/>
        <v>0</v>
      </c>
      <c r="G19" s="103">
        <f>SUM(G5:G18)</f>
        <v>31515</v>
      </c>
      <c r="H19" s="104">
        <f>SUM(H5:H18)</f>
        <v>62725</v>
      </c>
    </row>
  </sheetData>
  <mergeCells count="1">
    <mergeCell ref="A19:B19"/>
  </mergeCells>
  <pageMargins left="0.39370078740157483" right="0.39370078740157483" top="0.78740157480314965" bottom="0.78740157480314965" header="0.31496062992125984" footer="0.31496062992125984"/>
  <pageSetup paperSize="9" scale="81" firstPageNumber="163"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5"/>
  <sheetViews>
    <sheetView showGridLines="0" tabSelected="1" view="pageBreakPreview" zoomScale="70" zoomScaleNormal="75" zoomScaleSheetLayoutView="70" zoomScalePageLayoutView="80" workbookViewId="0">
      <selection activeCell="V18" sqref="V18"/>
    </sheetView>
  </sheetViews>
  <sheetFormatPr defaultColWidth="9.140625" defaultRowHeight="15" outlineLevelCol="1" x14ac:dyDescent="0.25"/>
  <cols>
    <col min="1" max="2" width="5.7109375" style="57" customWidth="1"/>
    <col min="3" max="3" width="11.7109375" style="57" hidden="1" customWidth="1" outlineLevel="1"/>
    <col min="4" max="4" width="7.42578125" style="57" hidden="1" customWidth="1" outlineLevel="1"/>
    <col min="5" max="5" width="7.7109375" style="57" customWidth="1" collapsed="1"/>
    <col min="6" max="6" width="12.5703125" style="57" hidden="1" customWidth="1" outlineLevel="1"/>
    <col min="7" max="7" width="37.85546875" style="57" customWidth="1" collapsed="1"/>
    <col min="8" max="8" width="38.85546875" style="57" customWidth="1"/>
    <col min="9" max="9" width="7.140625" style="57" customWidth="1"/>
    <col min="10" max="10" width="14.7109375" style="53" customWidth="1"/>
    <col min="11" max="12" width="14.85546875" style="55" customWidth="1"/>
    <col min="13" max="13" width="13.5703125" style="55" customWidth="1"/>
    <col min="14" max="14" width="17" style="55" customWidth="1"/>
    <col min="15" max="15" width="14.7109375" style="55" customWidth="1"/>
    <col min="16" max="16" width="14.85546875" style="55" customWidth="1"/>
    <col min="17" max="17" width="16.7109375" style="55" customWidth="1"/>
    <col min="18" max="18" width="17.28515625" style="55" customWidth="1"/>
    <col min="19" max="19" width="16.7109375" style="55" customWidth="1"/>
    <col min="20" max="22" width="14.85546875" style="55" customWidth="1"/>
    <col min="23" max="23" width="14.42578125" style="55" customWidth="1"/>
    <col min="24" max="24" width="10.28515625" style="55" hidden="1" customWidth="1"/>
    <col min="25" max="25" width="17.7109375" style="74" customWidth="1"/>
    <col min="26" max="16384" width="9.140625" style="57"/>
  </cols>
  <sheetData>
    <row r="1" spans="1:26" ht="20.25" x14ac:dyDescent="0.3">
      <c r="A1" s="24" t="s">
        <v>39</v>
      </c>
      <c r="B1" s="1"/>
      <c r="C1" s="1"/>
      <c r="D1" s="1"/>
      <c r="E1" s="1"/>
      <c r="F1" s="2"/>
      <c r="G1" s="3"/>
      <c r="H1" s="4"/>
      <c r="I1" s="1"/>
      <c r="K1" s="54"/>
      <c r="N1" s="5"/>
      <c r="O1" s="5"/>
      <c r="Q1" s="5"/>
      <c r="R1" s="5"/>
      <c r="S1" s="5"/>
      <c r="T1" s="6"/>
      <c r="U1" s="56"/>
      <c r="V1" s="57"/>
      <c r="W1" s="57"/>
      <c r="X1" s="57"/>
      <c r="Y1" s="57"/>
    </row>
    <row r="2" spans="1:26" ht="15.75" x14ac:dyDescent="0.25">
      <c r="A2" s="32" t="s">
        <v>0</v>
      </c>
      <c r="B2" s="25"/>
      <c r="C2" s="25"/>
      <c r="D2" s="111"/>
      <c r="E2" s="30"/>
      <c r="F2" s="26"/>
      <c r="G2" s="30" t="s">
        <v>53</v>
      </c>
      <c r="H2" s="28" t="s">
        <v>40</v>
      </c>
      <c r="I2" s="8"/>
      <c r="K2" s="54"/>
      <c r="N2" s="9"/>
      <c r="O2" s="9"/>
      <c r="Q2" s="9"/>
      <c r="R2" s="9"/>
      <c r="S2" s="9"/>
      <c r="T2" s="10"/>
      <c r="U2" s="56"/>
      <c r="V2" s="57"/>
      <c r="W2" s="57"/>
      <c r="X2" s="57"/>
      <c r="Y2" s="57"/>
    </row>
    <row r="3" spans="1:26" ht="15.75" x14ac:dyDescent="0.25">
      <c r="A3" s="29"/>
      <c r="B3" s="25"/>
      <c r="C3" s="25"/>
      <c r="D3" s="111"/>
      <c r="E3" s="111"/>
      <c r="F3" s="26"/>
      <c r="G3" s="30" t="s">
        <v>38</v>
      </c>
      <c r="H3" s="31"/>
      <c r="I3" s="8"/>
      <c r="K3" s="54"/>
      <c r="N3" s="9"/>
      <c r="O3" s="9"/>
      <c r="Q3" s="9"/>
      <c r="R3" s="9"/>
      <c r="S3" s="9"/>
      <c r="T3" s="10"/>
      <c r="U3" s="56"/>
      <c r="V3" s="57"/>
      <c r="W3" s="57"/>
      <c r="X3" s="57"/>
      <c r="Y3" s="57"/>
    </row>
    <row r="4" spans="1:26"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Y4" s="57"/>
      <c r="Z4" s="56"/>
    </row>
    <row r="5" spans="1:26" ht="25.5" customHeight="1" x14ac:dyDescent="0.25">
      <c r="A5" s="292" t="s">
        <v>41</v>
      </c>
      <c r="B5" s="293"/>
      <c r="C5" s="293"/>
      <c r="D5" s="293"/>
      <c r="E5" s="293"/>
      <c r="F5" s="293"/>
      <c r="G5" s="293"/>
      <c r="H5" s="293"/>
      <c r="I5" s="293"/>
      <c r="J5" s="293"/>
      <c r="K5" s="293"/>
      <c r="L5" s="293"/>
      <c r="M5" s="293"/>
      <c r="N5" s="293"/>
      <c r="O5" s="293"/>
      <c r="P5" s="293"/>
      <c r="Q5" s="293"/>
      <c r="R5" s="293"/>
      <c r="S5" s="293"/>
      <c r="T5" s="293"/>
      <c r="U5" s="293"/>
      <c r="V5" s="293"/>
      <c r="W5" s="294"/>
      <c r="X5" s="283"/>
      <c r="Y5" s="283"/>
    </row>
    <row r="6" spans="1:26" ht="25.5" customHeight="1" x14ac:dyDescent="0.25">
      <c r="A6" s="295" t="s">
        <v>2</v>
      </c>
      <c r="B6" s="295" t="s">
        <v>3</v>
      </c>
      <c r="C6" s="296" t="s">
        <v>42</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115</v>
      </c>
      <c r="R6" s="290" t="s">
        <v>20</v>
      </c>
      <c r="S6" s="290"/>
      <c r="T6" s="289" t="s">
        <v>106</v>
      </c>
      <c r="U6" s="290" t="s">
        <v>20</v>
      </c>
      <c r="V6" s="290"/>
      <c r="W6" s="287" t="s">
        <v>107</v>
      </c>
      <c r="X6" s="287" t="s">
        <v>43</v>
      </c>
      <c r="Y6" s="288" t="s">
        <v>15</v>
      </c>
    </row>
    <row r="7" spans="1:26" ht="81" customHeight="1" x14ac:dyDescent="0.25">
      <c r="A7" s="295"/>
      <c r="B7" s="295"/>
      <c r="C7" s="296"/>
      <c r="D7" s="296"/>
      <c r="E7" s="296"/>
      <c r="F7" s="296"/>
      <c r="G7" s="296"/>
      <c r="H7" s="291"/>
      <c r="I7" s="297"/>
      <c r="J7" s="291"/>
      <c r="K7" s="291"/>
      <c r="L7" s="291"/>
      <c r="M7" s="291"/>
      <c r="N7" s="291"/>
      <c r="O7" s="287"/>
      <c r="P7" s="289"/>
      <c r="Q7" s="289"/>
      <c r="R7" s="51" t="s">
        <v>44</v>
      </c>
      <c r="S7" s="51" t="s">
        <v>45</v>
      </c>
      <c r="T7" s="289"/>
      <c r="U7" s="51" t="s">
        <v>18</v>
      </c>
      <c r="V7" s="51" t="s">
        <v>19</v>
      </c>
      <c r="W7" s="287"/>
      <c r="X7" s="287"/>
      <c r="Y7" s="288"/>
    </row>
    <row r="8" spans="1:26" s="60" customFormat="1" ht="25.5" customHeight="1" x14ac:dyDescent="0.3">
      <c r="A8" s="20" t="s">
        <v>46</v>
      </c>
      <c r="B8" s="20"/>
      <c r="C8" s="20"/>
      <c r="D8" s="20"/>
      <c r="E8" s="20"/>
      <c r="F8" s="20"/>
      <c r="G8" s="20"/>
      <c r="H8" s="20"/>
      <c r="I8" s="20"/>
      <c r="J8" s="20"/>
      <c r="K8" s="11">
        <f>SUM(K9:K9)</f>
        <v>7000</v>
      </c>
      <c r="L8" s="11">
        <f>SUM(L9:L9)</f>
        <v>0</v>
      </c>
      <c r="M8" s="11">
        <f>SUM(M9:M9)</f>
        <v>7000</v>
      </c>
      <c r="N8" s="11"/>
      <c r="O8" s="11">
        <f t="shared" ref="O8:W8" si="0">SUM(O9:O9)</f>
        <v>0</v>
      </c>
      <c r="P8" s="12">
        <f t="shared" si="0"/>
        <v>7000</v>
      </c>
      <c r="Q8" s="12">
        <f t="shared" si="0"/>
        <v>0</v>
      </c>
      <c r="R8" s="12">
        <f t="shared" si="0"/>
        <v>0</v>
      </c>
      <c r="S8" s="12">
        <f t="shared" si="0"/>
        <v>0</v>
      </c>
      <c r="T8" s="12">
        <f t="shared" si="0"/>
        <v>7000</v>
      </c>
      <c r="U8" s="12">
        <f t="shared" si="0"/>
        <v>7000</v>
      </c>
      <c r="V8" s="12">
        <f t="shared" si="0"/>
        <v>0</v>
      </c>
      <c r="W8" s="11">
        <f t="shared" si="0"/>
        <v>0</v>
      </c>
      <c r="X8" s="11"/>
      <c r="Y8" s="13"/>
    </row>
    <row r="9" spans="1:26" s="69" customFormat="1" ht="156.75" customHeight="1" x14ac:dyDescent="0.25">
      <c r="A9" s="61">
        <v>1</v>
      </c>
      <c r="B9" s="14" t="s">
        <v>47</v>
      </c>
      <c r="C9" s="117">
        <v>5166</v>
      </c>
      <c r="D9" s="61">
        <v>3636</v>
      </c>
      <c r="E9" s="61">
        <v>51</v>
      </c>
      <c r="F9" s="114">
        <v>20000000</v>
      </c>
      <c r="G9" s="62" t="s">
        <v>48</v>
      </c>
      <c r="H9" s="52" t="s">
        <v>49</v>
      </c>
      <c r="I9" s="63"/>
      <c r="J9" s="63" t="s">
        <v>50</v>
      </c>
      <c r="K9" s="21">
        <v>7000</v>
      </c>
      <c r="L9" s="21">
        <v>0</v>
      </c>
      <c r="M9" s="21">
        <v>7000</v>
      </c>
      <c r="N9" s="64">
        <v>2024</v>
      </c>
      <c r="O9" s="65">
        <v>0</v>
      </c>
      <c r="P9" s="66">
        <v>7000</v>
      </c>
      <c r="Q9" s="196">
        <f>SUM(R9:S9)</f>
        <v>0</v>
      </c>
      <c r="R9" s="65">
        <v>0</v>
      </c>
      <c r="S9" s="65">
        <v>0</v>
      </c>
      <c r="T9" s="195">
        <f>SUM(U9:V9)</f>
        <v>7000</v>
      </c>
      <c r="U9" s="67">
        <v>7000</v>
      </c>
      <c r="V9" s="67">
        <v>0</v>
      </c>
      <c r="W9" s="67">
        <f>P9-T9</f>
        <v>0</v>
      </c>
      <c r="X9" s="67"/>
      <c r="Y9" s="68" t="s">
        <v>116</v>
      </c>
    </row>
    <row r="10" spans="1:26" ht="35.450000000000003" customHeight="1" x14ac:dyDescent="0.25">
      <c r="A10" s="302" t="s">
        <v>51</v>
      </c>
      <c r="B10" s="303"/>
      <c r="C10" s="303"/>
      <c r="D10" s="303"/>
      <c r="E10" s="303"/>
      <c r="F10" s="303"/>
      <c r="G10" s="303"/>
      <c r="H10" s="303"/>
      <c r="I10" s="303"/>
      <c r="J10" s="304"/>
      <c r="K10" s="17">
        <f>K8</f>
        <v>7000</v>
      </c>
      <c r="L10" s="17">
        <f>L8</f>
        <v>0</v>
      </c>
      <c r="M10" s="17">
        <f>M8</f>
        <v>7000</v>
      </c>
      <c r="N10" s="17"/>
      <c r="O10" s="17">
        <f t="shared" ref="O10:W10" si="1">O8</f>
        <v>0</v>
      </c>
      <c r="P10" s="17">
        <f>P8</f>
        <v>7000</v>
      </c>
      <c r="Q10" s="17">
        <f t="shared" si="1"/>
        <v>0</v>
      </c>
      <c r="R10" s="17">
        <f t="shared" si="1"/>
        <v>0</v>
      </c>
      <c r="S10" s="17">
        <f t="shared" si="1"/>
        <v>0</v>
      </c>
      <c r="T10" s="17">
        <f>SUM(T9:T9)</f>
        <v>7000</v>
      </c>
      <c r="U10" s="17">
        <f>SUM(U9:U9)</f>
        <v>7000</v>
      </c>
      <c r="V10" s="17">
        <f t="shared" si="1"/>
        <v>0</v>
      </c>
      <c r="W10" s="17">
        <f t="shared" si="1"/>
        <v>0</v>
      </c>
      <c r="X10" s="17"/>
      <c r="Y10" s="19"/>
    </row>
    <row r="11" spans="1:26" s="55" customFormat="1" x14ac:dyDescent="0.25">
      <c r="A11" s="53"/>
      <c r="B11" s="53"/>
      <c r="C11" s="53"/>
      <c r="D11" s="53"/>
      <c r="E11" s="53"/>
      <c r="F11" s="53"/>
      <c r="G11" s="53"/>
      <c r="H11" s="53"/>
      <c r="I11" s="57"/>
      <c r="J11" s="72"/>
      <c r="K11" s="73"/>
      <c r="L11" s="73"/>
      <c r="M11" s="73"/>
      <c r="Y11" s="74"/>
      <c r="Z11" s="57"/>
    </row>
    <row r="12" spans="1:26" s="55" customFormat="1" x14ac:dyDescent="0.25">
      <c r="A12" s="53"/>
      <c r="B12" s="53"/>
      <c r="C12" s="53"/>
      <c r="D12" s="53"/>
      <c r="E12" s="53"/>
      <c r="F12" s="53"/>
      <c r="G12" s="53"/>
      <c r="H12" s="53"/>
      <c r="I12" s="57"/>
      <c r="J12" s="72"/>
      <c r="K12" s="73"/>
      <c r="L12" s="73"/>
      <c r="M12" s="73"/>
      <c r="Y12" s="74"/>
      <c r="Z12" s="57"/>
    </row>
    <row r="13" spans="1:26" s="55" customFormat="1" x14ac:dyDescent="0.25">
      <c r="A13" s="53"/>
      <c r="B13" s="53"/>
      <c r="C13" s="53"/>
      <c r="D13" s="53"/>
      <c r="E13" s="53"/>
      <c r="F13" s="53"/>
      <c r="G13" s="53"/>
      <c r="H13" s="53"/>
      <c r="I13" s="57"/>
      <c r="J13" s="72"/>
      <c r="K13" s="73"/>
      <c r="L13" s="73"/>
      <c r="M13" s="73"/>
      <c r="Y13" s="74"/>
      <c r="Z13" s="57"/>
    </row>
    <row r="14" spans="1:26" s="55" customFormat="1" x14ac:dyDescent="0.25">
      <c r="A14" s="53"/>
      <c r="B14" s="53"/>
      <c r="C14" s="53"/>
      <c r="D14" s="53"/>
      <c r="E14" s="53"/>
      <c r="F14" s="53"/>
      <c r="G14" s="53"/>
      <c r="H14" s="53"/>
      <c r="I14" s="57"/>
      <c r="J14" s="72"/>
      <c r="K14" s="73"/>
      <c r="L14" s="73"/>
      <c r="M14" s="73"/>
      <c r="Y14" s="74"/>
      <c r="Z14" s="57"/>
    </row>
    <row r="15" spans="1:26" s="55" customFormat="1" x14ac:dyDescent="0.25">
      <c r="A15" s="53"/>
      <c r="B15" s="53"/>
      <c r="C15" s="53"/>
      <c r="D15" s="53"/>
      <c r="E15" s="53"/>
      <c r="F15" s="53"/>
      <c r="G15" s="53"/>
      <c r="H15" s="53"/>
      <c r="I15" s="57"/>
      <c r="J15" s="72"/>
      <c r="K15" s="73"/>
      <c r="L15" s="73"/>
      <c r="M15" s="73"/>
      <c r="Y15" s="74"/>
      <c r="Z15" s="57"/>
    </row>
    <row r="16" spans="1:26" s="55" customFormat="1" x14ac:dyDescent="0.25">
      <c r="A16" s="53"/>
      <c r="B16" s="53"/>
      <c r="C16" s="53"/>
      <c r="D16" s="53"/>
      <c r="E16" s="53"/>
      <c r="F16" s="53"/>
      <c r="G16" s="53"/>
      <c r="H16" s="53"/>
      <c r="I16" s="57"/>
      <c r="J16" s="72"/>
      <c r="K16" s="73"/>
      <c r="L16" s="73"/>
      <c r="M16" s="73"/>
      <c r="Y16" s="74"/>
      <c r="Z16" s="57"/>
    </row>
    <row r="17" spans="1:26" s="55" customFormat="1" x14ac:dyDescent="0.25">
      <c r="A17" s="53"/>
      <c r="B17" s="53"/>
      <c r="C17" s="53"/>
      <c r="D17" s="53"/>
      <c r="E17" s="53"/>
      <c r="F17" s="53"/>
      <c r="G17" s="53"/>
      <c r="H17" s="53"/>
      <c r="I17" s="57"/>
      <c r="J17" s="72"/>
      <c r="K17" s="73"/>
      <c r="L17" s="73"/>
      <c r="M17" s="73"/>
      <c r="Y17" s="74"/>
      <c r="Z17" s="57"/>
    </row>
    <row r="18" spans="1:26" s="55" customFormat="1" x14ac:dyDescent="0.25">
      <c r="A18" s="53"/>
      <c r="B18" s="53"/>
      <c r="C18" s="53"/>
      <c r="D18" s="53"/>
      <c r="E18" s="53"/>
      <c r="F18" s="53"/>
      <c r="G18" s="53"/>
      <c r="H18" s="53"/>
      <c r="I18" s="57"/>
      <c r="J18" s="72"/>
      <c r="K18" s="73"/>
      <c r="L18" s="73"/>
      <c r="M18" s="73"/>
      <c r="Y18" s="74"/>
      <c r="Z18" s="57"/>
    </row>
    <row r="19" spans="1:26" s="55" customFormat="1" x14ac:dyDescent="0.25">
      <c r="A19" s="53"/>
      <c r="B19" s="53"/>
      <c r="C19" s="53"/>
      <c r="D19" s="53"/>
      <c r="E19" s="53"/>
      <c r="F19" s="53"/>
      <c r="G19" s="53"/>
      <c r="H19" s="53"/>
      <c r="I19" s="57"/>
      <c r="J19" s="72"/>
      <c r="K19" s="73"/>
      <c r="L19" s="73"/>
      <c r="M19" s="73"/>
      <c r="Y19" s="74"/>
      <c r="Z19" s="57"/>
    </row>
    <row r="20" spans="1:26" s="55" customFormat="1" x14ac:dyDescent="0.25">
      <c r="A20" s="53"/>
      <c r="B20" s="53"/>
      <c r="C20" s="53"/>
      <c r="D20" s="53"/>
      <c r="E20" s="53"/>
      <c r="F20" s="53"/>
      <c r="G20" s="53"/>
      <c r="H20" s="53"/>
      <c r="I20" s="57"/>
      <c r="J20" s="72"/>
      <c r="K20" s="73"/>
      <c r="L20" s="73"/>
      <c r="M20" s="73"/>
      <c r="Y20" s="74"/>
      <c r="Z20" s="57"/>
    </row>
    <row r="21" spans="1:26" s="55" customFormat="1" x14ac:dyDescent="0.25">
      <c r="A21" s="53"/>
      <c r="B21" s="53"/>
      <c r="C21" s="53"/>
      <c r="D21" s="53"/>
      <c r="E21" s="53"/>
      <c r="F21" s="53"/>
      <c r="G21" s="53"/>
      <c r="H21" s="53"/>
      <c r="I21" s="57"/>
      <c r="J21" s="72"/>
      <c r="K21" s="73"/>
      <c r="L21" s="73"/>
      <c r="M21" s="73"/>
      <c r="Y21" s="74"/>
      <c r="Z21" s="57"/>
    </row>
    <row r="22" spans="1:26" s="55" customFormat="1" x14ac:dyDescent="0.25">
      <c r="A22" s="53"/>
      <c r="B22" s="53"/>
      <c r="C22" s="53"/>
      <c r="D22" s="53"/>
      <c r="E22" s="53"/>
      <c r="F22" s="53"/>
      <c r="G22" s="53"/>
      <c r="H22" s="53"/>
      <c r="I22" s="57"/>
      <c r="J22" s="72"/>
      <c r="K22" s="73"/>
      <c r="L22" s="73"/>
      <c r="M22" s="73"/>
      <c r="Y22" s="74"/>
      <c r="Z22" s="57"/>
    </row>
    <row r="23" spans="1:26" s="55" customFormat="1" x14ac:dyDescent="0.25">
      <c r="A23" s="53"/>
      <c r="B23" s="53"/>
      <c r="C23" s="53"/>
      <c r="D23" s="53"/>
      <c r="E23" s="53"/>
      <c r="F23" s="53"/>
      <c r="G23" s="53"/>
      <c r="H23" s="53"/>
      <c r="I23" s="57"/>
      <c r="J23" s="53"/>
      <c r="K23" s="73"/>
      <c r="L23" s="73"/>
      <c r="M23" s="73"/>
      <c r="Y23" s="74"/>
      <c r="Z23" s="57"/>
    </row>
    <row r="24" spans="1:26" s="55" customFormat="1" x14ac:dyDescent="0.25">
      <c r="A24" s="53"/>
      <c r="B24" s="53"/>
      <c r="C24" s="53"/>
      <c r="D24" s="53"/>
      <c r="E24" s="53"/>
      <c r="F24" s="53"/>
      <c r="G24" s="53"/>
      <c r="H24" s="53"/>
      <c r="I24" s="57"/>
      <c r="J24" s="53"/>
      <c r="K24" s="73"/>
      <c r="L24" s="73"/>
      <c r="M24" s="73"/>
      <c r="Y24" s="74"/>
      <c r="Z24" s="57"/>
    </row>
    <row r="25" spans="1:26" s="55" customFormat="1" x14ac:dyDescent="0.25">
      <c r="A25" s="53"/>
      <c r="B25" s="53"/>
      <c r="C25" s="53"/>
      <c r="D25" s="53"/>
      <c r="E25" s="53"/>
      <c r="F25" s="53"/>
      <c r="G25" s="53"/>
      <c r="H25" s="53"/>
      <c r="I25" s="57"/>
      <c r="J25" s="53"/>
      <c r="K25" s="73"/>
      <c r="L25" s="73"/>
      <c r="M25" s="73"/>
      <c r="Y25" s="74"/>
      <c r="Z25" s="57"/>
    </row>
    <row r="26" spans="1:26" s="55" customFormat="1" x14ac:dyDescent="0.25">
      <c r="A26" s="53"/>
      <c r="B26" s="53"/>
      <c r="C26" s="53"/>
      <c r="D26" s="53"/>
      <c r="E26" s="53"/>
      <c r="F26" s="53"/>
      <c r="G26" s="53"/>
      <c r="H26" s="53"/>
      <c r="I26" s="57"/>
      <c r="J26" s="53"/>
      <c r="K26" s="73"/>
      <c r="L26" s="73"/>
      <c r="M26" s="73"/>
      <c r="Y26" s="74"/>
      <c r="Z26" s="57"/>
    </row>
    <row r="27" spans="1:26" s="55" customFormat="1" x14ac:dyDescent="0.25">
      <c r="A27" s="53"/>
      <c r="B27" s="53"/>
      <c r="C27" s="53"/>
      <c r="D27" s="53"/>
      <c r="E27" s="53"/>
      <c r="F27" s="53"/>
      <c r="G27" s="53"/>
      <c r="H27" s="53"/>
      <c r="I27" s="57"/>
      <c r="J27" s="53"/>
      <c r="K27" s="73"/>
      <c r="L27" s="73"/>
      <c r="M27" s="73"/>
      <c r="Y27" s="74"/>
      <c r="Z27" s="57"/>
    </row>
    <row r="28" spans="1:26" s="55" customFormat="1" x14ac:dyDescent="0.25">
      <c r="A28" s="53"/>
      <c r="B28" s="53"/>
      <c r="C28" s="53"/>
      <c r="D28" s="53"/>
      <c r="E28" s="53"/>
      <c r="F28" s="53"/>
      <c r="G28" s="53"/>
      <c r="H28" s="53"/>
      <c r="I28" s="57"/>
      <c r="J28" s="53"/>
      <c r="K28" s="73"/>
      <c r="L28" s="73"/>
      <c r="M28" s="73"/>
      <c r="Y28" s="74"/>
      <c r="Z28" s="57"/>
    </row>
    <row r="29" spans="1:26" s="55" customFormat="1" x14ac:dyDescent="0.25">
      <c r="A29" s="53"/>
      <c r="B29" s="53"/>
      <c r="C29" s="53"/>
      <c r="D29" s="53"/>
      <c r="E29" s="53"/>
      <c r="F29" s="53"/>
      <c r="G29" s="53"/>
      <c r="H29" s="53"/>
      <c r="I29" s="57"/>
      <c r="J29" s="53"/>
      <c r="K29" s="73"/>
      <c r="L29" s="73"/>
      <c r="M29" s="73"/>
      <c r="Y29" s="74"/>
      <c r="Z29" s="57"/>
    </row>
    <row r="30" spans="1:26" s="55" customFormat="1" x14ac:dyDescent="0.25">
      <c r="A30" s="53"/>
      <c r="B30" s="53"/>
      <c r="C30" s="53"/>
      <c r="D30" s="53"/>
      <c r="E30" s="53"/>
      <c r="F30" s="53"/>
      <c r="G30" s="53"/>
      <c r="H30" s="53"/>
      <c r="I30" s="57"/>
      <c r="J30" s="53"/>
      <c r="K30" s="73"/>
      <c r="L30" s="73"/>
      <c r="M30" s="73"/>
      <c r="Y30" s="74"/>
      <c r="Z30" s="57"/>
    </row>
    <row r="31" spans="1:26" s="55" customFormat="1" x14ac:dyDescent="0.25">
      <c r="A31" s="53"/>
      <c r="B31" s="53"/>
      <c r="C31" s="53"/>
      <c r="D31" s="53"/>
      <c r="E31" s="53"/>
      <c r="F31" s="53"/>
      <c r="G31" s="53"/>
      <c r="H31" s="53"/>
      <c r="I31" s="57"/>
      <c r="J31" s="53"/>
      <c r="K31" s="73"/>
      <c r="L31" s="73"/>
      <c r="M31" s="73"/>
      <c r="Y31" s="74"/>
      <c r="Z31" s="57"/>
    </row>
    <row r="32" spans="1:26" s="55" customFormat="1" x14ac:dyDescent="0.25">
      <c r="A32" s="53"/>
      <c r="B32" s="53"/>
      <c r="C32" s="53"/>
      <c r="D32" s="53"/>
      <c r="E32" s="53"/>
      <c r="F32" s="53"/>
      <c r="G32" s="53"/>
      <c r="H32" s="53"/>
      <c r="I32" s="57"/>
      <c r="J32" s="53"/>
      <c r="K32" s="73"/>
      <c r="L32" s="73"/>
      <c r="M32" s="73"/>
      <c r="Y32" s="74"/>
      <c r="Z32" s="57"/>
    </row>
    <row r="33" spans="1:26" s="55" customFormat="1" x14ac:dyDescent="0.25">
      <c r="A33" s="53"/>
      <c r="B33" s="53"/>
      <c r="C33" s="53"/>
      <c r="D33" s="53"/>
      <c r="E33" s="53"/>
      <c r="F33" s="53"/>
      <c r="G33" s="53"/>
      <c r="H33" s="53"/>
      <c r="I33" s="57"/>
      <c r="J33" s="53"/>
      <c r="K33" s="73"/>
      <c r="L33" s="73"/>
      <c r="M33" s="73"/>
      <c r="Y33" s="74"/>
      <c r="Z33" s="57"/>
    </row>
    <row r="34" spans="1:26" s="55" customFormat="1" x14ac:dyDescent="0.25">
      <c r="A34" s="57"/>
      <c r="B34" s="57"/>
      <c r="C34" s="57"/>
      <c r="D34" s="57"/>
      <c r="E34" s="57"/>
      <c r="F34" s="57"/>
      <c r="G34" s="57"/>
      <c r="H34" s="57"/>
      <c r="I34" s="57"/>
      <c r="J34" s="53"/>
      <c r="K34" s="73"/>
      <c r="L34" s="73"/>
      <c r="M34" s="73"/>
      <c r="Y34" s="74"/>
      <c r="Z34" s="57"/>
    </row>
    <row r="35" spans="1:26" s="55" customFormat="1" x14ac:dyDescent="0.25">
      <c r="A35" s="57"/>
      <c r="B35" s="57"/>
      <c r="C35" s="57"/>
      <c r="D35" s="57"/>
      <c r="E35" s="57"/>
      <c r="F35" s="57"/>
      <c r="G35" s="57"/>
      <c r="H35" s="57"/>
      <c r="I35" s="57"/>
      <c r="J35" s="53"/>
      <c r="K35" s="73"/>
      <c r="L35" s="73"/>
      <c r="M35" s="73"/>
      <c r="Y35" s="74"/>
      <c r="Z35" s="57"/>
    </row>
    <row r="36" spans="1:26" s="55" customFormat="1" x14ac:dyDescent="0.25">
      <c r="A36" s="57"/>
      <c r="B36" s="57"/>
      <c r="C36" s="57"/>
      <c r="D36" s="57"/>
      <c r="E36" s="57"/>
      <c r="F36" s="57"/>
      <c r="G36" s="57"/>
      <c r="H36" s="57"/>
      <c r="I36" s="57"/>
      <c r="J36" s="53"/>
      <c r="K36" s="73"/>
      <c r="L36" s="73"/>
      <c r="M36" s="73"/>
      <c r="Y36" s="74"/>
      <c r="Z36" s="57"/>
    </row>
    <row r="37" spans="1:26" s="55" customFormat="1" x14ac:dyDescent="0.25">
      <c r="A37" s="57"/>
      <c r="B37" s="57"/>
      <c r="C37" s="57"/>
      <c r="D37" s="57"/>
      <c r="E37" s="57"/>
      <c r="F37" s="57"/>
      <c r="G37" s="57"/>
      <c r="H37" s="57"/>
      <c r="I37" s="57"/>
      <c r="J37" s="53"/>
      <c r="K37" s="73"/>
      <c r="L37" s="73"/>
      <c r="M37" s="73"/>
      <c r="Y37" s="74"/>
      <c r="Z37" s="57"/>
    </row>
    <row r="38" spans="1:26" s="55" customFormat="1" x14ac:dyDescent="0.25">
      <c r="A38" s="57"/>
      <c r="B38" s="57"/>
      <c r="C38" s="57"/>
      <c r="D38" s="57"/>
      <c r="E38" s="57"/>
      <c r="F38" s="57"/>
      <c r="G38" s="57"/>
      <c r="H38" s="57"/>
      <c r="I38" s="57"/>
      <c r="J38" s="53"/>
      <c r="K38" s="73"/>
      <c r="L38" s="73"/>
      <c r="M38" s="73"/>
      <c r="Y38" s="74"/>
      <c r="Z38" s="57"/>
    </row>
    <row r="39" spans="1:26" s="55" customFormat="1" x14ac:dyDescent="0.25">
      <c r="A39" s="57"/>
      <c r="B39" s="57"/>
      <c r="C39" s="57"/>
      <c r="D39" s="57"/>
      <c r="E39" s="57"/>
      <c r="F39" s="57"/>
      <c r="G39" s="57"/>
      <c r="H39" s="57"/>
      <c r="I39" s="57"/>
      <c r="J39" s="53"/>
      <c r="K39" s="73"/>
      <c r="L39" s="73"/>
      <c r="M39" s="73"/>
      <c r="Y39" s="74"/>
      <c r="Z39" s="57"/>
    </row>
    <row r="40" spans="1:26" s="55" customFormat="1" x14ac:dyDescent="0.25">
      <c r="A40" s="57"/>
      <c r="B40" s="57"/>
      <c r="C40" s="57"/>
      <c r="D40" s="57"/>
      <c r="E40" s="57"/>
      <c r="F40" s="57"/>
      <c r="G40" s="57"/>
      <c r="H40" s="57"/>
      <c r="I40" s="57"/>
      <c r="J40" s="53"/>
      <c r="K40" s="73"/>
      <c r="L40" s="73"/>
      <c r="M40" s="73"/>
      <c r="Y40" s="74"/>
      <c r="Z40" s="57"/>
    </row>
    <row r="41" spans="1:26" s="55" customFormat="1" x14ac:dyDescent="0.25">
      <c r="A41" s="57"/>
      <c r="B41" s="57"/>
      <c r="C41" s="57"/>
      <c r="D41" s="57"/>
      <c r="E41" s="57"/>
      <c r="F41" s="57"/>
      <c r="G41" s="57"/>
      <c r="H41" s="57"/>
      <c r="I41" s="57"/>
      <c r="J41" s="53"/>
      <c r="K41" s="73"/>
      <c r="L41" s="73"/>
      <c r="M41" s="73"/>
      <c r="Y41" s="74"/>
      <c r="Z41" s="57"/>
    </row>
    <row r="42" spans="1:26" s="55" customFormat="1" x14ac:dyDescent="0.25">
      <c r="A42" s="57"/>
      <c r="B42" s="57"/>
      <c r="C42" s="57"/>
      <c r="D42" s="57"/>
      <c r="E42" s="57"/>
      <c r="F42" s="57"/>
      <c r="G42" s="57"/>
      <c r="H42" s="57"/>
      <c r="I42" s="57"/>
      <c r="J42" s="53"/>
      <c r="K42" s="73"/>
      <c r="L42" s="73"/>
      <c r="M42" s="73"/>
      <c r="Y42" s="74"/>
      <c r="Z42" s="57"/>
    </row>
    <row r="43" spans="1:26" s="55" customFormat="1" x14ac:dyDescent="0.25">
      <c r="A43" s="57"/>
      <c r="B43" s="57"/>
      <c r="C43" s="57"/>
      <c r="D43" s="57"/>
      <c r="E43" s="57"/>
      <c r="F43" s="57"/>
      <c r="G43" s="57"/>
      <c r="H43" s="57"/>
      <c r="I43" s="57"/>
      <c r="J43" s="53"/>
      <c r="K43" s="73"/>
      <c r="L43" s="73"/>
      <c r="M43" s="73"/>
      <c r="Y43" s="74"/>
      <c r="Z43" s="57"/>
    </row>
    <row r="44" spans="1:26" s="55" customFormat="1" x14ac:dyDescent="0.25">
      <c r="A44" s="57"/>
      <c r="B44" s="57"/>
      <c r="C44" s="57"/>
      <c r="D44" s="57"/>
      <c r="E44" s="57"/>
      <c r="F44" s="57"/>
      <c r="G44" s="57"/>
      <c r="H44" s="57"/>
      <c r="I44" s="57"/>
      <c r="J44" s="53"/>
      <c r="K44" s="73"/>
      <c r="L44" s="73"/>
      <c r="M44" s="73"/>
      <c r="Y44" s="74"/>
      <c r="Z44" s="57"/>
    </row>
    <row r="45" spans="1:26" s="55" customFormat="1" x14ac:dyDescent="0.25">
      <c r="A45" s="57"/>
      <c r="B45" s="57"/>
      <c r="C45" s="57"/>
      <c r="D45" s="57"/>
      <c r="E45" s="57"/>
      <c r="F45" s="57"/>
      <c r="G45" s="57"/>
      <c r="H45" s="57"/>
      <c r="I45" s="57"/>
      <c r="J45" s="53"/>
      <c r="K45" s="73"/>
      <c r="L45" s="73"/>
      <c r="M45" s="73"/>
      <c r="Y45" s="74"/>
      <c r="Z45" s="57"/>
    </row>
    <row r="46" spans="1:26" s="55" customFormat="1" x14ac:dyDescent="0.25">
      <c r="A46" s="57"/>
      <c r="B46" s="57"/>
      <c r="C46" s="57"/>
      <c r="D46" s="57"/>
      <c r="E46" s="57"/>
      <c r="F46" s="57"/>
      <c r="G46" s="57"/>
      <c r="H46" s="57"/>
      <c r="I46" s="57"/>
      <c r="J46" s="53"/>
      <c r="K46" s="73"/>
      <c r="L46" s="73"/>
      <c r="M46" s="73"/>
      <c r="Y46" s="74"/>
      <c r="Z46" s="57"/>
    </row>
    <row r="47" spans="1:26" s="55" customFormat="1" x14ac:dyDescent="0.25">
      <c r="A47" s="57"/>
      <c r="B47" s="57"/>
      <c r="C47" s="57"/>
      <c r="D47" s="57"/>
      <c r="E47" s="57"/>
      <c r="F47" s="57"/>
      <c r="G47" s="57"/>
      <c r="H47" s="57"/>
      <c r="I47" s="57"/>
      <c r="J47" s="53"/>
      <c r="K47" s="73"/>
      <c r="L47" s="73"/>
      <c r="M47" s="73"/>
      <c r="Y47" s="74"/>
      <c r="Z47" s="57"/>
    </row>
    <row r="48" spans="1:26" s="55" customFormat="1" x14ac:dyDescent="0.25">
      <c r="A48" s="57"/>
      <c r="B48" s="57"/>
      <c r="C48" s="57"/>
      <c r="D48" s="57"/>
      <c r="E48" s="57"/>
      <c r="F48" s="57"/>
      <c r="G48" s="57"/>
      <c r="H48" s="57"/>
      <c r="I48" s="57"/>
      <c r="J48" s="53"/>
      <c r="K48" s="73"/>
      <c r="L48" s="73"/>
      <c r="M48" s="73"/>
      <c r="Y48" s="74"/>
      <c r="Z48" s="57"/>
    </row>
    <row r="49" spans="1:26" s="55" customFormat="1" x14ac:dyDescent="0.25">
      <c r="A49" s="57"/>
      <c r="B49" s="57"/>
      <c r="C49" s="57"/>
      <c r="D49" s="57"/>
      <c r="E49" s="57"/>
      <c r="F49" s="57"/>
      <c r="G49" s="57"/>
      <c r="H49" s="57"/>
      <c r="I49" s="57"/>
      <c r="J49" s="53"/>
      <c r="K49" s="73"/>
      <c r="L49" s="73"/>
      <c r="M49" s="73"/>
      <c r="Y49" s="74"/>
      <c r="Z49" s="57"/>
    </row>
    <row r="50" spans="1:26" s="55" customFormat="1" x14ac:dyDescent="0.25">
      <c r="A50" s="57"/>
      <c r="B50" s="57"/>
      <c r="C50" s="57"/>
      <c r="D50" s="57"/>
      <c r="E50" s="57"/>
      <c r="F50" s="57"/>
      <c r="G50" s="57"/>
      <c r="H50" s="57"/>
      <c r="I50" s="57"/>
      <c r="J50" s="53"/>
      <c r="K50" s="73"/>
      <c r="L50" s="73"/>
      <c r="M50" s="73"/>
      <c r="Y50" s="74"/>
      <c r="Z50" s="57"/>
    </row>
    <row r="51" spans="1:26" s="55" customFormat="1" x14ac:dyDescent="0.25">
      <c r="A51" s="57"/>
      <c r="B51" s="57"/>
      <c r="C51" s="57"/>
      <c r="D51" s="57"/>
      <c r="E51" s="57"/>
      <c r="F51" s="57"/>
      <c r="G51" s="57"/>
      <c r="H51" s="57"/>
      <c r="I51" s="57"/>
      <c r="J51" s="53"/>
      <c r="K51" s="73"/>
      <c r="L51" s="73"/>
      <c r="M51" s="73"/>
      <c r="Y51" s="74"/>
      <c r="Z51" s="57"/>
    </row>
    <row r="52" spans="1:26" s="55" customFormat="1" x14ac:dyDescent="0.25">
      <c r="A52" s="57"/>
      <c r="B52" s="57"/>
      <c r="C52" s="57"/>
      <c r="D52" s="57"/>
      <c r="E52" s="57"/>
      <c r="F52" s="57"/>
      <c r="G52" s="57"/>
      <c r="H52" s="57"/>
      <c r="I52" s="57"/>
      <c r="J52" s="53"/>
      <c r="K52" s="73"/>
      <c r="L52" s="73"/>
      <c r="M52" s="73"/>
      <c r="Y52" s="74"/>
      <c r="Z52" s="57"/>
    </row>
    <row r="53" spans="1:26" s="55" customFormat="1" x14ac:dyDescent="0.25">
      <c r="A53" s="57"/>
      <c r="B53" s="57"/>
      <c r="C53" s="57"/>
      <c r="D53" s="57"/>
      <c r="E53" s="57"/>
      <c r="F53" s="57"/>
      <c r="G53" s="57"/>
      <c r="H53" s="57"/>
      <c r="I53" s="57"/>
      <c r="J53" s="53"/>
      <c r="K53" s="73"/>
      <c r="L53" s="73"/>
      <c r="M53" s="73"/>
      <c r="Y53" s="74"/>
      <c r="Z53" s="57"/>
    </row>
    <row r="54" spans="1:26" s="55" customFormat="1" x14ac:dyDescent="0.25">
      <c r="A54" s="57"/>
      <c r="B54" s="57"/>
      <c r="C54" s="57"/>
      <c r="D54" s="57"/>
      <c r="E54" s="57"/>
      <c r="F54" s="57"/>
      <c r="G54" s="57"/>
      <c r="H54" s="57"/>
      <c r="I54" s="57"/>
      <c r="J54" s="53"/>
      <c r="K54" s="73"/>
      <c r="L54" s="73"/>
      <c r="M54" s="73"/>
      <c r="Y54" s="74"/>
      <c r="Z54" s="57"/>
    </row>
    <row r="55" spans="1:26" s="55" customFormat="1" x14ac:dyDescent="0.25">
      <c r="A55" s="57"/>
      <c r="B55" s="57"/>
      <c r="C55" s="57"/>
      <c r="D55" s="57"/>
      <c r="E55" s="57"/>
      <c r="F55" s="57"/>
      <c r="G55" s="57"/>
      <c r="H55" s="57"/>
      <c r="I55" s="57"/>
      <c r="J55" s="53"/>
      <c r="K55" s="73"/>
      <c r="L55" s="73"/>
      <c r="M55" s="73"/>
      <c r="Y55" s="74"/>
      <c r="Z55" s="57"/>
    </row>
    <row r="56" spans="1:26" s="55" customFormat="1" x14ac:dyDescent="0.25">
      <c r="A56" s="57"/>
      <c r="B56" s="57"/>
      <c r="C56" s="57"/>
      <c r="D56" s="57"/>
      <c r="E56" s="57"/>
      <c r="F56" s="57"/>
      <c r="G56" s="57"/>
      <c r="H56" s="57"/>
      <c r="I56" s="57"/>
      <c r="J56" s="53"/>
      <c r="K56" s="73"/>
      <c r="L56" s="73"/>
      <c r="M56" s="73"/>
      <c r="Y56" s="74"/>
      <c r="Z56" s="57"/>
    </row>
    <row r="57" spans="1:26" s="55" customFormat="1" x14ac:dyDescent="0.25">
      <c r="A57" s="57"/>
      <c r="B57" s="57"/>
      <c r="C57" s="57"/>
      <c r="D57" s="57"/>
      <c r="E57" s="57"/>
      <c r="F57" s="57"/>
      <c r="G57" s="57"/>
      <c r="H57" s="57"/>
      <c r="I57" s="57"/>
      <c r="J57" s="53"/>
      <c r="K57" s="73"/>
      <c r="L57" s="73"/>
      <c r="M57" s="73"/>
      <c r="Y57" s="74"/>
      <c r="Z57" s="57"/>
    </row>
    <row r="58" spans="1:26" s="55" customFormat="1" x14ac:dyDescent="0.25">
      <c r="A58" s="57"/>
      <c r="B58" s="57"/>
      <c r="C58" s="57"/>
      <c r="D58" s="57"/>
      <c r="E58" s="57"/>
      <c r="F58" s="57"/>
      <c r="G58" s="57"/>
      <c r="H58" s="57"/>
      <c r="I58" s="57"/>
      <c r="J58" s="53"/>
      <c r="K58" s="73"/>
      <c r="L58" s="73"/>
      <c r="M58" s="73"/>
      <c r="Y58" s="74"/>
      <c r="Z58" s="57"/>
    </row>
    <row r="59" spans="1:26" s="55" customFormat="1" x14ac:dyDescent="0.25">
      <c r="A59" s="57"/>
      <c r="B59" s="57"/>
      <c r="C59" s="57"/>
      <c r="D59" s="57"/>
      <c r="E59" s="57"/>
      <c r="F59" s="57"/>
      <c r="G59" s="57"/>
      <c r="H59" s="57"/>
      <c r="I59" s="57"/>
      <c r="J59" s="53"/>
      <c r="K59" s="73"/>
      <c r="L59" s="73"/>
      <c r="M59" s="73"/>
      <c r="Y59" s="74"/>
      <c r="Z59" s="57"/>
    </row>
    <row r="60" spans="1:26" s="55" customFormat="1" x14ac:dyDescent="0.25">
      <c r="A60" s="57"/>
      <c r="B60" s="57"/>
      <c r="C60" s="57"/>
      <c r="D60" s="57"/>
      <c r="E60" s="57"/>
      <c r="F60" s="57"/>
      <c r="G60" s="57"/>
      <c r="H60" s="57"/>
      <c r="I60" s="57"/>
      <c r="J60" s="53"/>
      <c r="K60" s="73"/>
      <c r="L60" s="73"/>
      <c r="M60" s="73"/>
      <c r="Y60" s="74"/>
      <c r="Z60" s="57"/>
    </row>
    <row r="61" spans="1:26" s="55" customFormat="1" x14ac:dyDescent="0.25">
      <c r="A61" s="57"/>
      <c r="B61" s="57"/>
      <c r="C61" s="57"/>
      <c r="D61" s="57"/>
      <c r="E61" s="57"/>
      <c r="F61" s="57"/>
      <c r="G61" s="57"/>
      <c r="H61" s="57"/>
      <c r="I61" s="57"/>
      <c r="J61" s="53"/>
      <c r="K61" s="73"/>
      <c r="L61" s="73"/>
      <c r="M61" s="73"/>
      <c r="Y61" s="74"/>
      <c r="Z61" s="57"/>
    </row>
    <row r="62" spans="1:26" s="55" customFormat="1" x14ac:dyDescent="0.25">
      <c r="A62" s="57"/>
      <c r="B62" s="57"/>
      <c r="C62" s="57"/>
      <c r="D62" s="57"/>
      <c r="E62" s="57"/>
      <c r="F62" s="57"/>
      <c r="G62" s="57"/>
      <c r="H62" s="57"/>
      <c r="I62" s="57"/>
      <c r="J62" s="53"/>
      <c r="K62" s="73"/>
      <c r="L62" s="73"/>
      <c r="M62" s="73"/>
      <c r="Y62" s="74"/>
      <c r="Z62" s="57"/>
    </row>
    <row r="63" spans="1:26" s="55" customFormat="1" x14ac:dyDescent="0.25">
      <c r="A63" s="57"/>
      <c r="B63" s="57"/>
      <c r="C63" s="57"/>
      <c r="D63" s="57"/>
      <c r="E63" s="57"/>
      <c r="F63" s="57"/>
      <c r="G63" s="57"/>
      <c r="H63" s="57"/>
      <c r="I63" s="57"/>
      <c r="J63" s="53"/>
      <c r="K63" s="73"/>
      <c r="L63" s="73"/>
      <c r="M63" s="73"/>
      <c r="Y63" s="74"/>
      <c r="Z63" s="57"/>
    </row>
    <row r="64" spans="1:26" s="55" customFormat="1" x14ac:dyDescent="0.25">
      <c r="A64" s="57"/>
      <c r="B64" s="57"/>
      <c r="C64" s="57"/>
      <c r="D64" s="57"/>
      <c r="E64" s="57"/>
      <c r="F64" s="57"/>
      <c r="G64" s="57"/>
      <c r="H64" s="57"/>
      <c r="I64" s="57"/>
      <c r="J64" s="53"/>
      <c r="K64" s="73"/>
      <c r="L64" s="73"/>
      <c r="M64" s="73"/>
      <c r="Y64" s="74"/>
      <c r="Z64" s="57"/>
    </row>
    <row r="65" spans="1:26" s="55" customFormat="1" x14ac:dyDescent="0.25">
      <c r="A65" s="57"/>
      <c r="B65" s="57"/>
      <c r="C65" s="57"/>
      <c r="D65" s="57"/>
      <c r="E65" s="57"/>
      <c r="F65" s="57"/>
      <c r="G65" s="57"/>
      <c r="H65" s="57"/>
      <c r="I65" s="57"/>
      <c r="J65" s="53"/>
      <c r="K65" s="73"/>
      <c r="L65" s="73"/>
      <c r="M65" s="73"/>
      <c r="Y65" s="74"/>
      <c r="Z65" s="57"/>
    </row>
    <row r="66" spans="1:26" s="55" customFormat="1" x14ac:dyDescent="0.25">
      <c r="A66" s="57"/>
      <c r="B66" s="57"/>
      <c r="C66" s="57"/>
      <c r="D66" s="57"/>
      <c r="E66" s="57"/>
      <c r="F66" s="57"/>
      <c r="G66" s="57"/>
      <c r="H66" s="57"/>
      <c r="I66" s="57"/>
      <c r="J66" s="53"/>
      <c r="K66" s="73"/>
      <c r="L66" s="73"/>
      <c r="M66" s="73"/>
      <c r="Y66" s="74"/>
      <c r="Z66" s="57"/>
    </row>
    <row r="67" spans="1:26" s="55" customFormat="1" x14ac:dyDescent="0.25">
      <c r="A67" s="57"/>
      <c r="B67" s="57"/>
      <c r="C67" s="57"/>
      <c r="D67" s="57"/>
      <c r="E67" s="57"/>
      <c r="F67" s="57"/>
      <c r="G67" s="57"/>
      <c r="H67" s="57"/>
      <c r="I67" s="57"/>
      <c r="J67" s="53"/>
      <c r="K67" s="73"/>
      <c r="L67" s="73"/>
      <c r="M67" s="73"/>
      <c r="Y67" s="74"/>
      <c r="Z67" s="57"/>
    </row>
    <row r="68" spans="1:26" s="55" customFormat="1" x14ac:dyDescent="0.25">
      <c r="A68" s="57"/>
      <c r="B68" s="57"/>
      <c r="C68" s="57"/>
      <c r="D68" s="57"/>
      <c r="E68" s="57"/>
      <c r="F68" s="57"/>
      <c r="G68" s="57"/>
      <c r="H68" s="57"/>
      <c r="I68" s="57"/>
      <c r="J68" s="53"/>
      <c r="K68" s="73"/>
      <c r="L68" s="73"/>
      <c r="M68" s="73"/>
      <c r="Y68" s="74"/>
      <c r="Z68" s="57"/>
    </row>
    <row r="69" spans="1:26" s="55" customFormat="1" x14ac:dyDescent="0.25">
      <c r="A69" s="57"/>
      <c r="B69" s="57"/>
      <c r="C69" s="57"/>
      <c r="D69" s="57"/>
      <c r="E69" s="57"/>
      <c r="F69" s="57"/>
      <c r="G69" s="57"/>
      <c r="H69" s="57"/>
      <c r="I69" s="57"/>
      <c r="J69" s="53"/>
      <c r="K69" s="73"/>
      <c r="L69" s="73"/>
      <c r="M69" s="73"/>
      <c r="Y69" s="74"/>
      <c r="Z69" s="57"/>
    </row>
    <row r="70" spans="1:26" s="55" customFormat="1" x14ac:dyDescent="0.25">
      <c r="A70" s="57"/>
      <c r="B70" s="57"/>
      <c r="C70" s="57"/>
      <c r="D70" s="57"/>
      <c r="E70" s="57"/>
      <c r="F70" s="57"/>
      <c r="G70" s="57"/>
      <c r="H70" s="57"/>
      <c r="I70" s="57"/>
      <c r="J70" s="53"/>
      <c r="K70" s="73"/>
      <c r="L70" s="73"/>
      <c r="M70" s="73"/>
      <c r="Y70" s="74"/>
      <c r="Z70" s="57"/>
    </row>
    <row r="71" spans="1:26" s="55" customFormat="1" x14ac:dyDescent="0.25">
      <c r="A71" s="57"/>
      <c r="B71" s="57"/>
      <c r="C71" s="57"/>
      <c r="D71" s="57"/>
      <c r="E71" s="57"/>
      <c r="F71" s="57"/>
      <c r="G71" s="57"/>
      <c r="H71" s="57"/>
      <c r="I71" s="57"/>
      <c r="J71" s="53"/>
      <c r="K71" s="73"/>
      <c r="L71" s="73"/>
      <c r="M71" s="73"/>
      <c r="Y71" s="74"/>
      <c r="Z71" s="57"/>
    </row>
    <row r="72" spans="1:26" s="55" customFormat="1" x14ac:dyDescent="0.25">
      <c r="A72" s="57"/>
      <c r="B72" s="57"/>
      <c r="C72" s="57"/>
      <c r="D72" s="57"/>
      <c r="E72" s="57"/>
      <c r="F72" s="57"/>
      <c r="G72" s="57"/>
      <c r="H72" s="57"/>
      <c r="I72" s="57"/>
      <c r="J72" s="53"/>
      <c r="K72" s="73"/>
      <c r="L72" s="73"/>
      <c r="M72" s="73"/>
      <c r="Y72" s="74"/>
      <c r="Z72" s="57"/>
    </row>
    <row r="73" spans="1:26" s="55" customFormat="1" x14ac:dyDescent="0.25">
      <c r="A73" s="57"/>
      <c r="B73" s="57"/>
      <c r="C73" s="57"/>
      <c r="D73" s="57"/>
      <c r="E73" s="57"/>
      <c r="F73" s="57"/>
      <c r="G73" s="57"/>
      <c r="H73" s="57"/>
      <c r="I73" s="57"/>
      <c r="J73" s="53"/>
      <c r="K73" s="73"/>
      <c r="L73" s="73"/>
      <c r="M73" s="73"/>
      <c r="Y73" s="74"/>
      <c r="Z73" s="57"/>
    </row>
    <row r="74" spans="1:26" s="55" customFormat="1" x14ac:dyDescent="0.25">
      <c r="A74" s="57"/>
      <c r="B74" s="57"/>
      <c r="C74" s="57"/>
      <c r="D74" s="57"/>
      <c r="E74" s="57"/>
      <c r="F74" s="57"/>
      <c r="G74" s="57"/>
      <c r="H74" s="57"/>
      <c r="I74" s="57"/>
      <c r="J74" s="53"/>
      <c r="K74" s="73"/>
      <c r="L74" s="73"/>
      <c r="M74" s="73"/>
      <c r="Y74" s="74"/>
      <c r="Z74" s="57"/>
    </row>
    <row r="75" spans="1:26" s="55" customFormat="1" x14ac:dyDescent="0.25">
      <c r="A75" s="57"/>
      <c r="B75" s="57"/>
      <c r="C75" s="57"/>
      <c r="D75" s="57"/>
      <c r="E75" s="57"/>
      <c r="F75" s="57"/>
      <c r="G75" s="57"/>
      <c r="H75" s="57"/>
      <c r="I75" s="57"/>
      <c r="J75" s="53"/>
      <c r="K75" s="73"/>
      <c r="L75" s="73"/>
      <c r="M75" s="73"/>
      <c r="Y75" s="74"/>
      <c r="Z75" s="57"/>
    </row>
    <row r="76" spans="1:26" s="55" customFormat="1" x14ac:dyDescent="0.25">
      <c r="A76" s="57"/>
      <c r="B76" s="57"/>
      <c r="C76" s="57"/>
      <c r="D76" s="57"/>
      <c r="E76" s="57"/>
      <c r="F76" s="57"/>
      <c r="G76" s="57"/>
      <c r="H76" s="57"/>
      <c r="I76" s="57"/>
      <c r="J76" s="53"/>
      <c r="K76" s="73"/>
      <c r="L76" s="73"/>
      <c r="M76" s="73"/>
      <c r="Y76" s="74"/>
      <c r="Z76" s="57"/>
    </row>
    <row r="77" spans="1:26" s="55" customFormat="1" x14ac:dyDescent="0.25">
      <c r="A77" s="57"/>
      <c r="B77" s="57"/>
      <c r="C77" s="57"/>
      <c r="D77" s="57"/>
      <c r="E77" s="57"/>
      <c r="F77" s="57"/>
      <c r="G77" s="57"/>
      <c r="H77" s="57"/>
      <c r="I77" s="57"/>
      <c r="J77" s="53"/>
      <c r="K77" s="73"/>
      <c r="L77" s="73"/>
      <c r="M77" s="73"/>
      <c r="Y77" s="74"/>
      <c r="Z77" s="57"/>
    </row>
    <row r="78" spans="1:26" s="55" customFormat="1" x14ac:dyDescent="0.25">
      <c r="A78" s="57"/>
      <c r="B78" s="57"/>
      <c r="C78" s="57"/>
      <c r="D78" s="57"/>
      <c r="E78" s="57"/>
      <c r="F78" s="57"/>
      <c r="G78" s="57"/>
      <c r="H78" s="57"/>
      <c r="I78" s="57"/>
      <c r="J78" s="53"/>
      <c r="K78" s="73"/>
      <c r="L78" s="73"/>
      <c r="M78" s="73"/>
      <c r="Y78" s="74"/>
      <c r="Z78" s="57"/>
    </row>
    <row r="79" spans="1:26" s="55" customFormat="1" x14ac:dyDescent="0.25">
      <c r="A79" s="57"/>
      <c r="B79" s="57"/>
      <c r="C79" s="57"/>
      <c r="D79" s="57"/>
      <c r="E79" s="57"/>
      <c r="F79" s="57"/>
      <c r="G79" s="57"/>
      <c r="H79" s="57"/>
      <c r="I79" s="57"/>
      <c r="J79" s="53"/>
      <c r="K79" s="73"/>
      <c r="L79" s="73"/>
      <c r="M79" s="73"/>
      <c r="Y79" s="74"/>
      <c r="Z79" s="57"/>
    </row>
    <row r="80" spans="1:26" s="55" customFormat="1" x14ac:dyDescent="0.25">
      <c r="A80" s="57"/>
      <c r="B80" s="57"/>
      <c r="C80" s="57"/>
      <c r="D80" s="57"/>
      <c r="E80" s="57"/>
      <c r="F80" s="57"/>
      <c r="G80" s="57"/>
      <c r="H80" s="57"/>
      <c r="I80" s="57"/>
      <c r="J80" s="53"/>
      <c r="K80" s="73"/>
      <c r="L80" s="73"/>
      <c r="M80" s="73"/>
      <c r="Y80" s="74"/>
      <c r="Z80" s="57"/>
    </row>
    <row r="81" spans="1:26" s="55" customFormat="1" x14ac:dyDescent="0.25">
      <c r="A81" s="57"/>
      <c r="B81" s="57"/>
      <c r="C81" s="57"/>
      <c r="D81" s="57"/>
      <c r="E81" s="57"/>
      <c r="F81" s="57"/>
      <c r="G81" s="57"/>
      <c r="H81" s="57"/>
      <c r="I81" s="57"/>
      <c r="J81" s="53"/>
      <c r="K81" s="73"/>
      <c r="L81" s="73"/>
      <c r="M81" s="73"/>
      <c r="Y81" s="74"/>
      <c r="Z81" s="57"/>
    </row>
    <row r="82" spans="1:26" s="55" customFormat="1" x14ac:dyDescent="0.25">
      <c r="A82" s="57"/>
      <c r="B82" s="57"/>
      <c r="C82" s="57"/>
      <c r="D82" s="57"/>
      <c r="E82" s="57"/>
      <c r="F82" s="57"/>
      <c r="G82" s="57"/>
      <c r="H82" s="57"/>
      <c r="I82" s="57"/>
      <c r="J82" s="53"/>
      <c r="K82" s="73"/>
      <c r="L82" s="73"/>
      <c r="M82" s="73"/>
      <c r="Y82" s="74"/>
      <c r="Z82" s="57"/>
    </row>
    <row r="83" spans="1:26" s="55" customFormat="1" x14ac:dyDescent="0.25">
      <c r="A83" s="57"/>
      <c r="B83" s="57"/>
      <c r="C83" s="57"/>
      <c r="D83" s="57"/>
      <c r="E83" s="57"/>
      <c r="F83" s="57"/>
      <c r="G83" s="57"/>
      <c r="H83" s="57"/>
      <c r="I83" s="57"/>
      <c r="J83" s="53"/>
      <c r="K83" s="73"/>
      <c r="L83" s="73"/>
      <c r="M83" s="73"/>
      <c r="Y83" s="74"/>
      <c r="Z83" s="57"/>
    </row>
    <row r="84" spans="1:26" s="55" customFormat="1" x14ac:dyDescent="0.25">
      <c r="A84" s="57"/>
      <c r="B84" s="57"/>
      <c r="C84" s="57"/>
      <c r="D84" s="57"/>
      <c r="E84" s="57"/>
      <c r="F84" s="57"/>
      <c r="G84" s="57"/>
      <c r="H84" s="57"/>
      <c r="I84" s="57"/>
      <c r="J84" s="53"/>
      <c r="K84" s="73"/>
      <c r="L84" s="73"/>
      <c r="M84" s="73"/>
      <c r="Y84" s="74"/>
      <c r="Z84" s="57"/>
    </row>
    <row r="85" spans="1:26" s="55" customFormat="1" x14ac:dyDescent="0.25">
      <c r="A85" s="57"/>
      <c r="B85" s="57"/>
      <c r="C85" s="57"/>
      <c r="D85" s="57"/>
      <c r="E85" s="57"/>
      <c r="F85" s="57"/>
      <c r="G85" s="57"/>
      <c r="H85" s="57"/>
      <c r="I85" s="57"/>
      <c r="J85" s="53"/>
      <c r="K85" s="73"/>
      <c r="L85" s="73"/>
      <c r="M85" s="73"/>
      <c r="Y85" s="74"/>
      <c r="Z85" s="57"/>
    </row>
  </sheetData>
  <mergeCells count="25">
    <mergeCell ref="A10:J10"/>
    <mergeCell ref="X6:X7"/>
    <mergeCell ref="Y6:Y7"/>
    <mergeCell ref="O6:O7"/>
    <mergeCell ref="P6:P7"/>
    <mergeCell ref="Q6:Q7"/>
    <mergeCell ref="R6:S6"/>
    <mergeCell ref="T6:T7"/>
    <mergeCell ref="U6:V6"/>
    <mergeCell ref="N6:N7"/>
    <mergeCell ref="K6:K7"/>
    <mergeCell ref="L6:L7"/>
    <mergeCell ref="M6:M7"/>
    <mergeCell ref="W6:W7"/>
    <mergeCell ref="A5:W5"/>
    <mergeCell ref="F6:F7"/>
    <mergeCell ref="G6:G7"/>
    <mergeCell ref="H6:H7"/>
    <mergeCell ref="I6:I7"/>
    <mergeCell ref="J6:J7"/>
    <mergeCell ref="A6:A7"/>
    <mergeCell ref="B6:B7"/>
    <mergeCell ref="C6:C7"/>
    <mergeCell ref="D6:D7"/>
    <mergeCell ref="E6:E7"/>
  </mergeCells>
  <pageMargins left="0.39370078740157483" right="0.39370078740157483" top="0.78740157480314965" bottom="0.78740157480314965" header="0.31496062992125984" footer="0.31496062992125984"/>
  <pageSetup paperSize="9" scale="43" firstPageNumber="174"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3"/>
  <sheetViews>
    <sheetView showGridLines="0" view="pageBreakPreview" zoomScale="70" zoomScaleNormal="70" zoomScaleSheetLayoutView="70" zoomScalePageLayoutView="75" workbookViewId="0">
      <selection activeCell="T10" sqref="T10"/>
    </sheetView>
  </sheetViews>
  <sheetFormatPr defaultColWidth="9.140625" defaultRowHeight="15" outlineLevelCol="1" x14ac:dyDescent="0.25"/>
  <cols>
    <col min="1" max="2" width="5.7109375" style="57" customWidth="1"/>
    <col min="3" max="3" width="8.28515625" style="57" hidden="1" customWidth="1" outlineLevel="1"/>
    <col min="4" max="4" width="6" style="57" hidden="1" customWidth="1" outlineLevel="1"/>
    <col min="5" max="5" width="7.7109375" style="57" customWidth="1" collapsed="1"/>
    <col min="6" max="6" width="15.28515625" style="57" hidden="1" customWidth="1" outlineLevel="1"/>
    <col min="7" max="7" width="51.140625" style="57" customWidth="1" collapsed="1"/>
    <col min="8" max="8" width="53.140625" style="57" customWidth="1"/>
    <col min="9" max="9" width="7.140625" style="57" customWidth="1"/>
    <col min="10" max="10" width="14.7109375" style="53" customWidth="1"/>
    <col min="11" max="11" width="14.85546875" style="55" customWidth="1"/>
    <col min="12" max="12" width="15.28515625" style="55" customWidth="1"/>
    <col min="13" max="13" width="12.28515625" style="55" customWidth="1"/>
    <col min="14" max="14" width="17.7109375" style="55" customWidth="1"/>
    <col min="15" max="15" width="15.28515625" style="55" customWidth="1"/>
    <col min="16" max="16" width="16.85546875" style="55" customWidth="1"/>
    <col min="17" max="17" width="16.7109375" style="55" customWidth="1"/>
    <col min="18" max="18" width="16.85546875" style="55" customWidth="1"/>
    <col min="19" max="19" width="17.85546875" style="55" hidden="1" customWidth="1"/>
    <col min="20" max="21" width="14.85546875" style="55" customWidth="1"/>
    <col min="22" max="22" width="15.28515625" style="55" customWidth="1"/>
    <col min="23" max="23" width="14.42578125" style="55" customWidth="1"/>
    <col min="24" max="24" width="10" style="54" hidden="1" customWidth="1"/>
    <col min="25" max="25" width="10.28515625" style="54" hidden="1" customWidth="1"/>
    <col min="26" max="26" width="17.7109375" style="74" customWidth="1"/>
    <col min="27" max="16384" width="9.140625" style="57"/>
  </cols>
  <sheetData>
    <row r="1" spans="1:27" ht="20.25" x14ac:dyDescent="0.3">
      <c r="A1" s="24" t="s">
        <v>95</v>
      </c>
      <c r="B1" s="1"/>
      <c r="C1" s="1"/>
      <c r="D1" s="1"/>
      <c r="E1" s="1"/>
      <c r="F1" s="2"/>
      <c r="G1" s="3"/>
      <c r="H1" s="4"/>
      <c r="I1" s="1"/>
      <c r="K1" s="54"/>
      <c r="N1" s="5"/>
      <c r="O1" s="5"/>
      <c r="Q1" s="5"/>
      <c r="R1" s="5"/>
      <c r="S1" s="5"/>
      <c r="T1" s="6"/>
      <c r="U1" s="56"/>
      <c r="V1" s="57"/>
      <c r="W1" s="57"/>
      <c r="X1" s="75"/>
      <c r="Y1" s="75"/>
      <c r="Z1" s="57"/>
    </row>
    <row r="2" spans="1:27" ht="15.75" x14ac:dyDescent="0.25">
      <c r="A2" s="32" t="s">
        <v>52</v>
      </c>
      <c r="B2" s="25"/>
      <c r="C2" s="25"/>
      <c r="D2" s="111"/>
      <c r="E2" s="111"/>
      <c r="F2" s="26"/>
      <c r="G2" s="27" t="s">
        <v>97</v>
      </c>
      <c r="H2" s="28" t="s">
        <v>96</v>
      </c>
      <c r="I2" s="8"/>
      <c r="K2" s="54"/>
      <c r="N2" s="9"/>
      <c r="O2" s="9"/>
      <c r="Q2" s="9"/>
      <c r="R2" s="9"/>
      <c r="S2" s="9"/>
      <c r="T2" s="10"/>
      <c r="U2" s="56"/>
      <c r="V2" s="57"/>
      <c r="W2" s="57"/>
      <c r="X2" s="75"/>
      <c r="Y2" s="75"/>
      <c r="Z2" s="57"/>
    </row>
    <row r="3" spans="1:27" ht="15.75" x14ac:dyDescent="0.25">
      <c r="A3" s="29"/>
      <c r="B3" s="30"/>
      <c r="C3" s="25"/>
      <c r="D3" s="111"/>
      <c r="E3" s="111"/>
      <c r="F3" s="26"/>
      <c r="G3" s="30" t="s">
        <v>38</v>
      </c>
      <c r="H3" s="31"/>
      <c r="I3" s="8"/>
      <c r="K3" s="54"/>
      <c r="N3" s="9"/>
      <c r="O3" s="9"/>
      <c r="Q3" s="9"/>
      <c r="R3" s="9"/>
      <c r="S3" s="9"/>
      <c r="T3" s="10"/>
      <c r="U3" s="56"/>
      <c r="V3" s="57"/>
      <c r="W3" s="57"/>
      <c r="X3" s="75"/>
      <c r="Y3" s="75"/>
      <c r="Z3" s="57"/>
    </row>
    <row r="4" spans="1:27"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AA4" s="56"/>
    </row>
    <row r="5" spans="1:27" ht="25.5" customHeight="1" x14ac:dyDescent="0.25">
      <c r="A5" s="292" t="s">
        <v>98</v>
      </c>
      <c r="B5" s="293"/>
      <c r="C5" s="293"/>
      <c r="D5" s="293"/>
      <c r="E5" s="293"/>
      <c r="F5" s="293"/>
      <c r="G5" s="293"/>
      <c r="H5" s="293"/>
      <c r="I5" s="293"/>
      <c r="J5" s="293"/>
      <c r="K5" s="293"/>
      <c r="L5" s="293"/>
      <c r="M5" s="293"/>
      <c r="N5" s="293"/>
      <c r="O5" s="293"/>
      <c r="P5" s="293"/>
      <c r="Q5" s="293"/>
      <c r="R5" s="293"/>
      <c r="S5" s="293"/>
      <c r="T5" s="293"/>
      <c r="U5" s="293"/>
      <c r="V5" s="293"/>
      <c r="W5" s="293"/>
      <c r="X5" s="293"/>
      <c r="Y5" s="293"/>
      <c r="Z5" s="294"/>
    </row>
    <row r="6" spans="1:27" ht="25.5" customHeight="1" x14ac:dyDescent="0.25">
      <c r="A6" s="295" t="s">
        <v>2</v>
      </c>
      <c r="B6" s="295" t="s">
        <v>3</v>
      </c>
      <c r="C6" s="296" t="s">
        <v>42</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290" t="s">
        <v>20</v>
      </c>
      <c r="S6" s="290"/>
      <c r="T6" s="289" t="s">
        <v>106</v>
      </c>
      <c r="U6" s="290" t="s">
        <v>20</v>
      </c>
      <c r="V6" s="290"/>
      <c r="W6" s="287" t="s">
        <v>107</v>
      </c>
      <c r="X6" s="287" t="s">
        <v>43</v>
      </c>
      <c r="Y6" s="287" t="s">
        <v>43</v>
      </c>
      <c r="Z6" s="288" t="s">
        <v>15</v>
      </c>
    </row>
    <row r="7" spans="1:27" ht="81" customHeight="1" x14ac:dyDescent="0.25">
      <c r="A7" s="295"/>
      <c r="B7" s="295"/>
      <c r="C7" s="296"/>
      <c r="D7" s="296"/>
      <c r="E7" s="296"/>
      <c r="F7" s="296"/>
      <c r="G7" s="296"/>
      <c r="H7" s="291"/>
      <c r="I7" s="297"/>
      <c r="J7" s="291"/>
      <c r="K7" s="291"/>
      <c r="L7" s="291"/>
      <c r="M7" s="291"/>
      <c r="N7" s="291"/>
      <c r="O7" s="287"/>
      <c r="P7" s="289"/>
      <c r="Q7" s="289"/>
      <c r="R7" s="222" t="s">
        <v>22</v>
      </c>
      <c r="S7" s="222" t="s">
        <v>23</v>
      </c>
      <c r="T7" s="289"/>
      <c r="U7" s="222" t="s">
        <v>18</v>
      </c>
      <c r="V7" s="222" t="s">
        <v>19</v>
      </c>
      <c r="W7" s="287"/>
      <c r="X7" s="287"/>
      <c r="Y7" s="287"/>
      <c r="Z7" s="288"/>
    </row>
    <row r="8" spans="1:27" s="60" customFormat="1" ht="25.5" customHeight="1" x14ac:dyDescent="0.3">
      <c r="A8" s="20" t="s">
        <v>16</v>
      </c>
      <c r="B8" s="20"/>
      <c r="C8" s="20"/>
      <c r="D8" s="20"/>
      <c r="E8" s="20"/>
      <c r="F8" s="20"/>
      <c r="G8" s="20"/>
      <c r="H8" s="20"/>
      <c r="I8" s="20"/>
      <c r="J8" s="20"/>
      <c r="K8" s="11">
        <f>SUM(K9:K10)</f>
        <v>7491</v>
      </c>
      <c r="L8" s="11">
        <f>SUM(L9:L10)</f>
        <v>6742</v>
      </c>
      <c r="M8" s="11">
        <f>SUM(M9:M10)</f>
        <v>749</v>
      </c>
      <c r="N8" s="11"/>
      <c r="O8" s="11">
        <f t="shared" ref="O8:W8" si="0">SUM(O9:O10)</f>
        <v>0</v>
      </c>
      <c r="P8" s="11">
        <f>SUM(P9:P10)</f>
        <v>274</v>
      </c>
      <c r="Q8" s="11">
        <f>SUM(Q9:Q10)</f>
        <v>0</v>
      </c>
      <c r="R8" s="11">
        <f t="shared" si="0"/>
        <v>0</v>
      </c>
      <c r="S8" s="11">
        <f t="shared" si="0"/>
        <v>0</v>
      </c>
      <c r="T8" s="11">
        <f>SUM(T9:T10)</f>
        <v>274</v>
      </c>
      <c r="U8" s="11">
        <f t="shared" si="0"/>
        <v>274</v>
      </c>
      <c r="V8" s="11">
        <f t="shared" si="0"/>
        <v>0</v>
      </c>
      <c r="W8" s="11">
        <f t="shared" si="0"/>
        <v>475</v>
      </c>
      <c r="X8" s="83"/>
      <c r="Y8" s="83"/>
      <c r="Z8" s="11"/>
    </row>
    <row r="9" spans="1:27" s="69" customFormat="1" ht="194.25" customHeight="1" x14ac:dyDescent="0.25">
      <c r="A9" s="217">
        <v>1</v>
      </c>
      <c r="B9" s="230" t="s">
        <v>112</v>
      </c>
      <c r="C9" s="217">
        <v>5331</v>
      </c>
      <c r="D9" s="217">
        <v>3127</v>
      </c>
      <c r="E9" s="217">
        <v>53</v>
      </c>
      <c r="F9" s="218">
        <v>33010001142</v>
      </c>
      <c r="G9" s="219" t="s">
        <v>100</v>
      </c>
      <c r="H9" s="220" t="s">
        <v>101</v>
      </c>
      <c r="I9" s="221"/>
      <c r="J9" s="217"/>
      <c r="K9" s="225">
        <v>3891</v>
      </c>
      <c r="L9" s="225">
        <f>K9-M9</f>
        <v>3502</v>
      </c>
      <c r="M9" s="226">
        <v>389</v>
      </c>
      <c r="N9" s="227" t="s">
        <v>108</v>
      </c>
      <c r="O9" s="228"/>
      <c r="P9" s="229">
        <f>T9</f>
        <v>130</v>
      </c>
      <c r="Q9" s="79">
        <f t="shared" ref="Q9:Q10" si="1">+R9+S9</f>
        <v>0</v>
      </c>
      <c r="R9" s="78">
        <v>0</v>
      </c>
      <c r="S9" s="78">
        <v>0</v>
      </c>
      <c r="T9" s="79">
        <f>U9</f>
        <v>130</v>
      </c>
      <c r="U9" s="228">
        <v>130</v>
      </c>
      <c r="V9" s="78">
        <v>0</v>
      </c>
      <c r="W9" s="277">
        <f>M9-T9</f>
        <v>259</v>
      </c>
      <c r="X9" s="223">
        <v>1</v>
      </c>
      <c r="Y9" s="223">
        <v>2</v>
      </c>
      <c r="Z9" s="224" t="s">
        <v>110</v>
      </c>
    </row>
    <row r="10" spans="1:27" s="69" customFormat="1" ht="196.5" customHeight="1" x14ac:dyDescent="0.25">
      <c r="A10" s="217">
        <v>2</v>
      </c>
      <c r="B10" s="230" t="s">
        <v>112</v>
      </c>
      <c r="C10" s="217">
        <v>5331</v>
      </c>
      <c r="D10" s="217">
        <v>3127</v>
      </c>
      <c r="E10" s="217">
        <v>53</v>
      </c>
      <c r="F10" s="218">
        <v>33010001142</v>
      </c>
      <c r="G10" s="219" t="s">
        <v>102</v>
      </c>
      <c r="H10" s="220" t="s">
        <v>199</v>
      </c>
      <c r="I10" s="221"/>
      <c r="J10" s="217"/>
      <c r="K10" s="225">
        <v>3600</v>
      </c>
      <c r="L10" s="225">
        <v>3240</v>
      </c>
      <c r="M10" s="226">
        <v>360</v>
      </c>
      <c r="N10" s="227" t="s">
        <v>109</v>
      </c>
      <c r="O10" s="228"/>
      <c r="P10" s="229">
        <f>T10</f>
        <v>144</v>
      </c>
      <c r="Q10" s="79">
        <f t="shared" si="1"/>
        <v>0</v>
      </c>
      <c r="R10" s="78">
        <v>0</v>
      </c>
      <c r="S10" s="78">
        <v>0</v>
      </c>
      <c r="T10" s="79">
        <f t="shared" ref="T10" si="2">+U10+V10</f>
        <v>144</v>
      </c>
      <c r="U10" s="228">
        <v>144</v>
      </c>
      <c r="V10" s="78">
        <v>0</v>
      </c>
      <c r="W10" s="277">
        <f>M10-T10</f>
        <v>216</v>
      </c>
      <c r="X10" s="82"/>
      <c r="Y10" s="231">
        <v>2</v>
      </c>
      <c r="Z10" s="224" t="s">
        <v>111</v>
      </c>
    </row>
    <row r="11" spans="1:27" ht="35.450000000000003" customHeight="1" x14ac:dyDescent="0.25">
      <c r="A11" s="286" t="s">
        <v>99</v>
      </c>
      <c r="B11" s="286"/>
      <c r="C11" s="286"/>
      <c r="D11" s="286"/>
      <c r="E11" s="286"/>
      <c r="F11" s="286"/>
      <c r="G11" s="286"/>
      <c r="H11" s="286"/>
      <c r="I11" s="286"/>
      <c r="J11" s="286"/>
      <c r="K11" s="17">
        <f>K8</f>
        <v>7491</v>
      </c>
      <c r="L11" s="17">
        <f>L8</f>
        <v>6742</v>
      </c>
      <c r="M11" s="17">
        <f>M8</f>
        <v>749</v>
      </c>
      <c r="N11" s="17"/>
      <c r="O11" s="17">
        <f t="shared" ref="O11:Y11" si="3">O8</f>
        <v>0</v>
      </c>
      <c r="P11" s="17">
        <f t="shared" si="3"/>
        <v>274</v>
      </c>
      <c r="Q11" s="17">
        <f t="shared" si="3"/>
        <v>0</v>
      </c>
      <c r="R11" s="17">
        <f t="shared" si="3"/>
        <v>0</v>
      </c>
      <c r="S11" s="17">
        <f t="shared" si="3"/>
        <v>0</v>
      </c>
      <c r="T11" s="17">
        <f t="shared" si="3"/>
        <v>274</v>
      </c>
      <c r="U11" s="17">
        <f>U8</f>
        <v>274</v>
      </c>
      <c r="V11" s="17">
        <f t="shared" si="3"/>
        <v>0</v>
      </c>
      <c r="W11" s="17">
        <f t="shared" si="3"/>
        <v>475</v>
      </c>
      <c r="X11" s="17">
        <f t="shared" si="3"/>
        <v>0</v>
      </c>
      <c r="Y11" s="17">
        <f t="shared" si="3"/>
        <v>0</v>
      </c>
      <c r="Z11" s="19"/>
    </row>
    <row r="12" spans="1:27" s="55" customFormat="1" x14ac:dyDescent="0.25">
      <c r="A12" s="53"/>
      <c r="B12" s="53"/>
      <c r="C12" s="53"/>
      <c r="D12" s="53"/>
      <c r="E12" s="53"/>
      <c r="F12" s="53"/>
      <c r="G12" s="53"/>
      <c r="H12" s="53"/>
      <c r="I12" s="57"/>
      <c r="J12" s="72"/>
      <c r="K12" s="73"/>
      <c r="L12" s="73"/>
      <c r="M12" s="73"/>
      <c r="X12" s="54"/>
      <c r="Y12" s="54"/>
      <c r="Z12" s="74"/>
      <c r="AA12" s="57"/>
    </row>
    <row r="13" spans="1:27" s="55" customFormat="1" x14ac:dyDescent="0.25">
      <c r="A13" s="53"/>
      <c r="B13" s="53"/>
      <c r="C13" s="53"/>
      <c r="D13" s="53"/>
      <c r="E13" s="53"/>
      <c r="F13" s="53"/>
      <c r="G13" s="53"/>
      <c r="H13" s="53"/>
      <c r="I13" s="57"/>
      <c r="J13" s="72"/>
      <c r="K13" s="73"/>
      <c r="L13" s="73"/>
      <c r="M13" s="73"/>
      <c r="X13" s="54"/>
      <c r="Y13" s="54"/>
      <c r="Z13" s="74"/>
      <c r="AA13" s="57"/>
    </row>
    <row r="14" spans="1:27" s="55" customFormat="1" x14ac:dyDescent="0.25">
      <c r="A14" s="53"/>
      <c r="B14" s="53"/>
      <c r="C14" s="53"/>
      <c r="D14" s="53"/>
      <c r="E14" s="53"/>
      <c r="F14" s="53"/>
      <c r="G14" s="53"/>
      <c r="H14" s="53"/>
      <c r="I14" s="57"/>
      <c r="J14" s="72"/>
      <c r="K14" s="73"/>
      <c r="L14" s="73"/>
      <c r="M14" s="73"/>
      <c r="X14" s="54"/>
      <c r="Y14" s="54"/>
      <c r="Z14" s="74"/>
      <c r="AA14" s="57"/>
    </row>
    <row r="15" spans="1:27" s="55" customFormat="1" x14ac:dyDescent="0.25">
      <c r="A15" s="53"/>
      <c r="B15" s="53"/>
      <c r="C15" s="53"/>
      <c r="D15" s="53"/>
      <c r="E15" s="53"/>
      <c r="F15" s="53"/>
      <c r="G15" s="53"/>
      <c r="H15" s="53"/>
      <c r="I15" s="57"/>
      <c r="J15" s="72"/>
      <c r="K15" s="73"/>
      <c r="L15" s="73"/>
      <c r="M15" s="73"/>
      <c r="X15" s="54"/>
      <c r="Y15" s="54"/>
      <c r="Z15" s="74"/>
      <c r="AA15" s="57"/>
    </row>
    <row r="16" spans="1:27" s="55" customFormat="1" x14ac:dyDescent="0.25">
      <c r="A16" s="53"/>
      <c r="B16" s="53"/>
      <c r="C16" s="53"/>
      <c r="D16" s="53"/>
      <c r="E16" s="53"/>
      <c r="F16" s="53"/>
      <c r="G16" s="53"/>
      <c r="H16" s="53"/>
      <c r="I16" s="57"/>
      <c r="J16" s="72"/>
      <c r="K16" s="73"/>
      <c r="L16" s="73"/>
      <c r="M16" s="73"/>
      <c r="X16" s="54"/>
      <c r="Y16" s="54"/>
      <c r="Z16" s="74"/>
      <c r="AA16" s="57"/>
    </row>
    <row r="17" spans="1:27" s="55" customFormat="1" x14ac:dyDescent="0.25">
      <c r="A17" s="53"/>
      <c r="B17" s="53"/>
      <c r="C17" s="53"/>
      <c r="D17" s="53"/>
      <c r="E17" s="53"/>
      <c r="F17" s="53"/>
      <c r="G17" s="53"/>
      <c r="H17" s="53"/>
      <c r="I17" s="57"/>
      <c r="J17" s="72"/>
      <c r="K17" s="73"/>
      <c r="L17" s="73"/>
      <c r="M17" s="73"/>
      <c r="X17" s="54"/>
      <c r="Y17" s="54"/>
      <c r="Z17" s="74"/>
      <c r="AA17" s="57"/>
    </row>
    <row r="18" spans="1:27" s="55" customFormat="1" x14ac:dyDescent="0.25">
      <c r="A18" s="53"/>
      <c r="B18" s="53"/>
      <c r="C18" s="53"/>
      <c r="D18" s="53"/>
      <c r="E18" s="53"/>
      <c r="F18" s="53"/>
      <c r="G18" s="53"/>
      <c r="H18" s="53"/>
      <c r="I18" s="57"/>
      <c r="J18" s="72"/>
      <c r="K18" s="73"/>
      <c r="L18" s="73"/>
      <c r="M18" s="73"/>
      <c r="X18" s="54"/>
      <c r="Y18" s="54"/>
      <c r="Z18" s="74"/>
      <c r="AA18" s="57"/>
    </row>
    <row r="19" spans="1:27" s="55" customFormat="1" x14ac:dyDescent="0.25">
      <c r="A19" s="53"/>
      <c r="B19" s="53"/>
      <c r="C19" s="53"/>
      <c r="D19" s="53"/>
      <c r="E19" s="53"/>
      <c r="F19" s="53"/>
      <c r="G19" s="53"/>
      <c r="H19" s="53"/>
      <c r="I19" s="57"/>
      <c r="J19" s="72"/>
      <c r="K19" s="73"/>
      <c r="L19" s="73"/>
      <c r="M19" s="73"/>
      <c r="X19" s="54"/>
      <c r="Y19" s="54"/>
      <c r="Z19" s="74"/>
      <c r="AA19" s="57"/>
    </row>
    <row r="20" spans="1:27" s="55" customFormat="1" x14ac:dyDescent="0.25">
      <c r="A20" s="53"/>
      <c r="B20" s="53"/>
      <c r="C20" s="53"/>
      <c r="D20" s="53"/>
      <c r="E20" s="53"/>
      <c r="F20" s="53"/>
      <c r="G20" s="53"/>
      <c r="H20" s="53"/>
      <c r="I20" s="57"/>
      <c r="J20" s="72"/>
      <c r="K20" s="73"/>
      <c r="L20" s="73"/>
      <c r="M20" s="73"/>
      <c r="X20" s="54"/>
      <c r="Y20" s="54"/>
      <c r="Z20" s="74"/>
      <c r="AA20" s="57"/>
    </row>
    <row r="21" spans="1:27" s="55" customFormat="1" x14ac:dyDescent="0.25">
      <c r="A21" s="53"/>
      <c r="B21" s="53"/>
      <c r="C21" s="53"/>
      <c r="D21" s="53"/>
      <c r="E21" s="53"/>
      <c r="F21" s="53"/>
      <c r="G21" s="53"/>
      <c r="H21" s="53"/>
      <c r="I21" s="57"/>
      <c r="J21" s="53"/>
      <c r="K21" s="73"/>
      <c r="L21" s="73"/>
      <c r="M21" s="73"/>
      <c r="X21" s="54"/>
      <c r="Y21" s="54"/>
      <c r="Z21" s="74"/>
      <c r="AA21" s="57"/>
    </row>
    <row r="22" spans="1:27" s="55" customFormat="1" x14ac:dyDescent="0.25">
      <c r="A22" s="53"/>
      <c r="B22" s="53"/>
      <c r="C22" s="53"/>
      <c r="D22" s="53"/>
      <c r="E22" s="53"/>
      <c r="F22" s="53"/>
      <c r="G22" s="53"/>
      <c r="H22" s="53"/>
      <c r="I22" s="57"/>
      <c r="J22" s="53"/>
      <c r="K22" s="73"/>
      <c r="L22" s="73"/>
      <c r="M22" s="73"/>
      <c r="X22" s="54"/>
      <c r="Y22" s="54"/>
      <c r="Z22" s="74"/>
      <c r="AA22" s="57"/>
    </row>
    <row r="23" spans="1:27" s="55" customFormat="1" x14ac:dyDescent="0.25">
      <c r="A23" s="53"/>
      <c r="B23" s="53"/>
      <c r="C23" s="53"/>
      <c r="D23" s="53"/>
      <c r="E23" s="53"/>
      <c r="F23" s="53"/>
      <c r="G23" s="53"/>
      <c r="H23" s="53"/>
      <c r="I23" s="57"/>
      <c r="J23" s="53"/>
      <c r="K23" s="73"/>
      <c r="L23" s="73"/>
      <c r="M23" s="73"/>
      <c r="X23" s="54"/>
      <c r="Y23" s="54"/>
      <c r="Z23" s="74"/>
      <c r="AA23" s="57"/>
    </row>
    <row r="24" spans="1:27" s="55" customFormat="1" x14ac:dyDescent="0.25">
      <c r="A24" s="53"/>
      <c r="B24" s="53"/>
      <c r="C24" s="53"/>
      <c r="D24" s="53"/>
      <c r="E24" s="53"/>
      <c r="F24" s="53"/>
      <c r="G24" s="53"/>
      <c r="H24" s="53"/>
      <c r="I24" s="57"/>
      <c r="J24" s="53"/>
      <c r="K24" s="73"/>
      <c r="L24" s="73"/>
      <c r="M24" s="73"/>
      <c r="X24" s="54"/>
      <c r="Y24" s="54"/>
      <c r="Z24" s="74"/>
      <c r="AA24" s="57"/>
    </row>
    <row r="25" spans="1:27" s="55" customFormat="1" x14ac:dyDescent="0.25">
      <c r="A25" s="53"/>
      <c r="B25" s="53"/>
      <c r="C25" s="53"/>
      <c r="D25" s="53"/>
      <c r="E25" s="53"/>
      <c r="F25" s="53"/>
      <c r="G25" s="53"/>
      <c r="H25" s="53"/>
      <c r="I25" s="57"/>
      <c r="J25" s="53"/>
      <c r="K25" s="73"/>
      <c r="L25" s="73"/>
      <c r="M25" s="73"/>
      <c r="X25" s="54"/>
      <c r="Y25" s="54"/>
      <c r="Z25" s="74"/>
      <c r="AA25" s="57"/>
    </row>
    <row r="26" spans="1:27" s="55" customFormat="1" x14ac:dyDescent="0.25">
      <c r="A26" s="53"/>
      <c r="B26" s="53"/>
      <c r="C26" s="53"/>
      <c r="D26" s="53"/>
      <c r="E26" s="53"/>
      <c r="F26" s="53"/>
      <c r="G26" s="53"/>
      <c r="H26" s="53"/>
      <c r="I26" s="57"/>
      <c r="J26" s="53"/>
      <c r="K26" s="73"/>
      <c r="L26" s="73"/>
      <c r="M26" s="73"/>
      <c r="X26" s="54"/>
      <c r="Y26" s="54"/>
      <c r="Z26" s="74"/>
      <c r="AA26" s="57"/>
    </row>
    <row r="27" spans="1:27" s="55" customFormat="1" x14ac:dyDescent="0.25">
      <c r="A27" s="53"/>
      <c r="B27" s="53"/>
      <c r="C27" s="53"/>
      <c r="D27" s="53"/>
      <c r="E27" s="53"/>
      <c r="F27" s="53"/>
      <c r="G27" s="53"/>
      <c r="H27" s="53"/>
      <c r="I27" s="57"/>
      <c r="J27" s="53"/>
      <c r="K27" s="73"/>
      <c r="L27" s="73"/>
      <c r="M27" s="73"/>
      <c r="X27" s="54"/>
      <c r="Y27" s="54"/>
      <c r="Z27" s="74"/>
      <c r="AA27" s="57"/>
    </row>
    <row r="28" spans="1:27" s="55" customFormat="1" x14ac:dyDescent="0.25">
      <c r="A28" s="53"/>
      <c r="B28" s="53"/>
      <c r="C28" s="53"/>
      <c r="D28" s="53"/>
      <c r="E28" s="53"/>
      <c r="F28" s="53"/>
      <c r="G28" s="53"/>
      <c r="H28" s="53"/>
      <c r="I28" s="57"/>
      <c r="J28" s="53"/>
      <c r="K28" s="73"/>
      <c r="L28" s="73"/>
      <c r="M28" s="73"/>
      <c r="X28" s="54"/>
      <c r="Y28" s="54"/>
      <c r="Z28" s="74"/>
      <c r="AA28" s="57"/>
    </row>
    <row r="29" spans="1:27" s="55" customFormat="1" x14ac:dyDescent="0.25">
      <c r="A29" s="53"/>
      <c r="B29" s="53"/>
      <c r="C29" s="53"/>
      <c r="D29" s="53"/>
      <c r="E29" s="53"/>
      <c r="F29" s="53"/>
      <c r="G29" s="53"/>
      <c r="H29" s="53"/>
      <c r="I29" s="57"/>
      <c r="J29" s="53"/>
      <c r="K29" s="73"/>
      <c r="L29" s="73"/>
      <c r="M29" s="73"/>
      <c r="X29" s="54"/>
      <c r="Y29" s="54"/>
      <c r="Z29" s="74"/>
      <c r="AA29" s="57"/>
    </row>
    <row r="30" spans="1:27" s="55" customFormat="1" x14ac:dyDescent="0.25">
      <c r="A30" s="53"/>
      <c r="B30" s="53"/>
      <c r="C30" s="53"/>
      <c r="D30" s="53"/>
      <c r="E30" s="53"/>
      <c r="F30" s="53"/>
      <c r="G30" s="53"/>
      <c r="H30" s="53"/>
      <c r="I30" s="57"/>
      <c r="J30" s="53"/>
      <c r="K30" s="73"/>
      <c r="L30" s="73"/>
      <c r="M30" s="73"/>
      <c r="X30" s="54"/>
      <c r="Y30" s="54"/>
      <c r="Z30" s="74"/>
      <c r="AA30" s="57"/>
    </row>
    <row r="31" spans="1:27" s="55" customFormat="1" x14ac:dyDescent="0.25">
      <c r="A31" s="53"/>
      <c r="B31" s="53"/>
      <c r="C31" s="53"/>
      <c r="D31" s="53"/>
      <c r="E31" s="53"/>
      <c r="F31" s="53"/>
      <c r="G31" s="53"/>
      <c r="H31" s="53"/>
      <c r="I31" s="57"/>
      <c r="J31" s="53"/>
      <c r="K31" s="73"/>
      <c r="L31" s="73"/>
      <c r="M31" s="73"/>
      <c r="X31" s="54"/>
      <c r="Y31" s="54"/>
      <c r="Z31" s="74"/>
      <c r="AA31" s="57"/>
    </row>
    <row r="32" spans="1:27" s="55" customFormat="1" x14ac:dyDescent="0.25">
      <c r="A32" s="57"/>
      <c r="B32" s="57"/>
      <c r="C32" s="53"/>
      <c r="D32" s="57"/>
      <c r="E32" s="57"/>
      <c r="F32" s="57"/>
      <c r="G32" s="57"/>
      <c r="H32" s="57"/>
      <c r="I32" s="57"/>
      <c r="J32" s="53"/>
      <c r="K32" s="73"/>
      <c r="L32" s="73"/>
      <c r="M32" s="73"/>
      <c r="X32" s="54"/>
      <c r="Y32" s="54"/>
      <c r="Z32" s="74"/>
      <c r="AA32" s="57"/>
    </row>
    <row r="33" spans="1:27" s="55" customFormat="1" x14ac:dyDescent="0.25">
      <c r="A33" s="57"/>
      <c r="B33" s="57"/>
      <c r="C33" s="57"/>
      <c r="D33" s="57"/>
      <c r="E33" s="57"/>
      <c r="F33" s="57"/>
      <c r="G33" s="57"/>
      <c r="H33" s="57"/>
      <c r="I33" s="57"/>
      <c r="J33" s="53"/>
      <c r="K33" s="73"/>
      <c r="L33" s="73"/>
      <c r="M33" s="73"/>
      <c r="X33" s="54"/>
      <c r="Y33" s="54"/>
      <c r="Z33" s="74"/>
      <c r="AA33" s="57"/>
    </row>
    <row r="34" spans="1:27" s="55" customFormat="1" x14ac:dyDescent="0.25">
      <c r="A34" s="57"/>
      <c r="B34" s="57"/>
      <c r="C34" s="57"/>
      <c r="D34" s="57"/>
      <c r="E34" s="57"/>
      <c r="F34" s="57"/>
      <c r="G34" s="57"/>
      <c r="H34" s="57"/>
      <c r="I34" s="57"/>
      <c r="J34" s="53"/>
      <c r="K34" s="73"/>
      <c r="L34" s="73"/>
      <c r="M34" s="73"/>
      <c r="X34" s="54"/>
      <c r="Y34" s="54"/>
      <c r="Z34" s="74"/>
      <c r="AA34" s="57"/>
    </row>
    <row r="35" spans="1:27" s="55" customFormat="1" x14ac:dyDescent="0.25">
      <c r="A35" s="57"/>
      <c r="B35" s="57"/>
      <c r="C35" s="57"/>
      <c r="D35" s="57"/>
      <c r="E35" s="57"/>
      <c r="F35" s="57"/>
      <c r="G35" s="57"/>
      <c r="H35" s="57"/>
      <c r="I35" s="57"/>
      <c r="J35" s="53"/>
      <c r="K35" s="73"/>
      <c r="L35" s="73"/>
      <c r="M35" s="73"/>
      <c r="X35" s="54"/>
      <c r="Y35" s="54"/>
      <c r="Z35" s="74"/>
      <c r="AA35" s="57"/>
    </row>
    <row r="36" spans="1:27" s="55" customFormat="1" x14ac:dyDescent="0.25">
      <c r="A36" s="57"/>
      <c r="B36" s="57"/>
      <c r="C36" s="57"/>
      <c r="D36" s="57"/>
      <c r="E36" s="57"/>
      <c r="F36" s="57"/>
      <c r="G36" s="57"/>
      <c r="H36" s="57"/>
      <c r="I36" s="57"/>
      <c r="J36" s="53"/>
      <c r="K36" s="73"/>
      <c r="L36" s="73"/>
      <c r="M36" s="73"/>
      <c r="X36" s="54"/>
      <c r="Y36" s="54"/>
      <c r="Z36" s="74"/>
      <c r="AA36" s="57"/>
    </row>
    <row r="37" spans="1:27" s="55" customFormat="1" x14ac:dyDescent="0.25">
      <c r="A37" s="57"/>
      <c r="B37" s="57"/>
      <c r="C37" s="57"/>
      <c r="D37" s="57"/>
      <c r="E37" s="57"/>
      <c r="F37" s="57"/>
      <c r="G37" s="57"/>
      <c r="H37" s="57"/>
      <c r="I37" s="57"/>
      <c r="J37" s="53"/>
      <c r="K37" s="73"/>
      <c r="L37" s="73"/>
      <c r="M37" s="73"/>
      <c r="X37" s="54"/>
      <c r="Y37" s="54"/>
      <c r="Z37" s="74"/>
      <c r="AA37" s="57"/>
    </row>
    <row r="38" spans="1:27" s="55" customFormat="1" x14ac:dyDescent="0.25">
      <c r="A38" s="57"/>
      <c r="B38" s="57"/>
      <c r="C38" s="57"/>
      <c r="D38" s="57"/>
      <c r="E38" s="57"/>
      <c r="F38" s="57"/>
      <c r="G38" s="57"/>
      <c r="H38" s="57"/>
      <c r="I38" s="57"/>
      <c r="J38" s="53"/>
      <c r="K38" s="73"/>
      <c r="L38" s="73"/>
      <c r="M38" s="73"/>
      <c r="X38" s="54"/>
      <c r="Y38" s="54"/>
      <c r="Z38" s="74"/>
      <c r="AA38" s="57"/>
    </row>
    <row r="39" spans="1:27" s="55" customFormat="1" x14ac:dyDescent="0.25">
      <c r="A39" s="57"/>
      <c r="B39" s="57"/>
      <c r="C39" s="57"/>
      <c r="D39" s="57"/>
      <c r="E39" s="57"/>
      <c r="F39" s="57"/>
      <c r="G39" s="57"/>
      <c r="H39" s="57"/>
      <c r="I39" s="57"/>
      <c r="J39" s="53"/>
      <c r="K39" s="73"/>
      <c r="L39" s="73"/>
      <c r="M39" s="73"/>
      <c r="X39" s="54"/>
      <c r="Y39" s="54"/>
      <c r="Z39" s="74"/>
      <c r="AA39" s="57"/>
    </row>
    <row r="40" spans="1:27" s="55" customFormat="1" x14ac:dyDescent="0.25">
      <c r="A40" s="57"/>
      <c r="B40" s="57"/>
      <c r="C40" s="57"/>
      <c r="D40" s="57"/>
      <c r="E40" s="57"/>
      <c r="F40" s="57"/>
      <c r="G40" s="57"/>
      <c r="H40" s="57"/>
      <c r="I40" s="57"/>
      <c r="J40" s="53"/>
      <c r="K40" s="73"/>
      <c r="L40" s="73"/>
      <c r="M40" s="73"/>
      <c r="X40" s="54"/>
      <c r="Y40" s="54"/>
      <c r="Z40" s="74"/>
      <c r="AA40" s="57"/>
    </row>
    <row r="41" spans="1:27" s="55" customFormat="1" x14ac:dyDescent="0.25">
      <c r="A41" s="57"/>
      <c r="B41" s="57"/>
      <c r="C41" s="57"/>
      <c r="D41" s="57"/>
      <c r="E41" s="57"/>
      <c r="F41" s="57"/>
      <c r="G41" s="57"/>
      <c r="H41" s="57"/>
      <c r="I41" s="57"/>
      <c r="J41" s="53"/>
      <c r="K41" s="73"/>
      <c r="L41" s="73"/>
      <c r="M41" s="73"/>
      <c r="X41" s="54"/>
      <c r="Y41" s="54"/>
      <c r="Z41" s="74"/>
      <c r="AA41" s="57"/>
    </row>
    <row r="42" spans="1:27" s="55" customFormat="1" x14ac:dyDescent="0.25">
      <c r="A42" s="57"/>
      <c r="B42" s="57"/>
      <c r="C42" s="57"/>
      <c r="D42" s="57"/>
      <c r="E42" s="57"/>
      <c r="F42" s="57"/>
      <c r="G42" s="57"/>
      <c r="H42" s="57"/>
      <c r="I42" s="57"/>
      <c r="J42" s="53"/>
      <c r="K42" s="73"/>
      <c r="L42" s="73"/>
      <c r="M42" s="73"/>
      <c r="X42" s="54"/>
      <c r="Y42" s="54"/>
      <c r="Z42" s="74"/>
      <c r="AA42" s="57"/>
    </row>
    <row r="43" spans="1:27" s="55" customFormat="1" x14ac:dyDescent="0.25">
      <c r="A43" s="57"/>
      <c r="B43" s="57"/>
      <c r="C43" s="57"/>
      <c r="D43" s="57"/>
      <c r="E43" s="57"/>
      <c r="F43" s="57"/>
      <c r="G43" s="57"/>
      <c r="H43" s="57"/>
      <c r="I43" s="57"/>
      <c r="J43" s="53"/>
      <c r="K43" s="73"/>
      <c r="L43" s="73"/>
      <c r="M43" s="73"/>
      <c r="X43" s="54"/>
      <c r="Y43" s="54"/>
      <c r="Z43" s="74"/>
      <c r="AA43" s="57"/>
    </row>
    <row r="44" spans="1:27" s="55" customFormat="1" x14ac:dyDescent="0.25">
      <c r="A44" s="57"/>
      <c r="B44" s="57"/>
      <c r="C44" s="57"/>
      <c r="D44" s="57"/>
      <c r="E44" s="57"/>
      <c r="F44" s="57"/>
      <c r="G44" s="57"/>
      <c r="H44" s="57"/>
      <c r="I44" s="57"/>
      <c r="J44" s="53"/>
      <c r="K44" s="73"/>
      <c r="L44" s="73"/>
      <c r="M44" s="73"/>
      <c r="X44" s="54"/>
      <c r="Y44" s="54"/>
      <c r="Z44" s="74"/>
      <c r="AA44" s="57"/>
    </row>
    <row r="45" spans="1:27" s="55" customFormat="1" x14ac:dyDescent="0.25">
      <c r="A45" s="57"/>
      <c r="B45" s="57"/>
      <c r="C45" s="57"/>
      <c r="D45" s="57"/>
      <c r="E45" s="57"/>
      <c r="F45" s="57"/>
      <c r="G45" s="57"/>
      <c r="H45" s="57"/>
      <c r="I45" s="57"/>
      <c r="J45" s="53"/>
      <c r="K45" s="73"/>
      <c r="L45" s="73"/>
      <c r="M45" s="73"/>
      <c r="X45" s="54"/>
      <c r="Y45" s="54"/>
      <c r="Z45" s="74"/>
      <c r="AA45" s="57"/>
    </row>
    <row r="46" spans="1:27" s="55" customFormat="1" x14ac:dyDescent="0.25">
      <c r="A46" s="57"/>
      <c r="B46" s="57"/>
      <c r="C46" s="57"/>
      <c r="D46" s="57"/>
      <c r="E46" s="57"/>
      <c r="F46" s="57"/>
      <c r="G46" s="57"/>
      <c r="H46" s="57"/>
      <c r="I46" s="57"/>
      <c r="J46" s="53"/>
      <c r="K46" s="73"/>
      <c r="L46" s="73"/>
      <c r="M46" s="73"/>
      <c r="X46" s="54"/>
      <c r="Y46" s="54"/>
      <c r="Z46" s="74"/>
      <c r="AA46" s="57"/>
    </row>
    <row r="47" spans="1:27" s="55" customFormat="1" x14ac:dyDescent="0.25">
      <c r="A47" s="57"/>
      <c r="B47" s="57"/>
      <c r="C47" s="57"/>
      <c r="D47" s="57"/>
      <c r="E47" s="57"/>
      <c r="F47" s="57"/>
      <c r="G47" s="57"/>
      <c r="H47" s="57"/>
      <c r="I47" s="57"/>
      <c r="J47" s="53"/>
      <c r="K47" s="73"/>
      <c r="L47" s="73"/>
      <c r="M47" s="73"/>
      <c r="X47" s="54"/>
      <c r="Y47" s="54"/>
      <c r="Z47" s="74"/>
      <c r="AA47" s="57"/>
    </row>
    <row r="48" spans="1:27" s="55" customFormat="1" x14ac:dyDescent="0.25">
      <c r="A48" s="57"/>
      <c r="B48" s="57"/>
      <c r="C48" s="57"/>
      <c r="D48" s="57"/>
      <c r="E48" s="57"/>
      <c r="F48" s="57"/>
      <c r="G48" s="57"/>
      <c r="H48" s="57"/>
      <c r="I48" s="57"/>
      <c r="J48" s="53"/>
      <c r="K48" s="73"/>
      <c r="L48" s="73"/>
      <c r="M48" s="73"/>
      <c r="X48" s="54"/>
      <c r="Y48" s="54"/>
      <c r="Z48" s="74"/>
      <c r="AA48" s="57"/>
    </row>
    <row r="49" spans="1:27" s="55" customFormat="1" x14ac:dyDescent="0.25">
      <c r="A49" s="57"/>
      <c r="B49" s="57"/>
      <c r="C49" s="57"/>
      <c r="D49" s="57"/>
      <c r="E49" s="57"/>
      <c r="F49" s="57"/>
      <c r="G49" s="57"/>
      <c r="H49" s="57"/>
      <c r="I49" s="57"/>
      <c r="J49" s="53"/>
      <c r="K49" s="73"/>
      <c r="L49" s="73"/>
      <c r="M49" s="73"/>
      <c r="X49" s="54"/>
      <c r="Y49" s="54"/>
      <c r="Z49" s="74"/>
      <c r="AA49" s="57"/>
    </row>
    <row r="50" spans="1:27" s="55" customFormat="1" x14ac:dyDescent="0.25">
      <c r="A50" s="57"/>
      <c r="B50" s="57"/>
      <c r="C50" s="57"/>
      <c r="D50" s="57"/>
      <c r="E50" s="57"/>
      <c r="F50" s="57"/>
      <c r="G50" s="57"/>
      <c r="H50" s="57"/>
      <c r="I50" s="57"/>
      <c r="J50" s="53"/>
      <c r="K50" s="73"/>
      <c r="L50" s="73"/>
      <c r="M50" s="73"/>
      <c r="X50" s="54"/>
      <c r="Y50" s="54"/>
      <c r="Z50" s="74"/>
      <c r="AA50" s="57"/>
    </row>
    <row r="51" spans="1:27" s="55" customFormat="1" x14ac:dyDescent="0.25">
      <c r="A51" s="57"/>
      <c r="B51" s="57"/>
      <c r="C51" s="57"/>
      <c r="D51" s="57"/>
      <c r="E51" s="57"/>
      <c r="F51" s="57"/>
      <c r="G51" s="57"/>
      <c r="H51" s="57"/>
      <c r="I51" s="57"/>
      <c r="J51" s="53"/>
      <c r="K51" s="73"/>
      <c r="L51" s="73"/>
      <c r="M51" s="73"/>
      <c r="X51" s="54"/>
      <c r="Y51" s="54"/>
      <c r="Z51" s="74"/>
      <c r="AA51" s="57"/>
    </row>
    <row r="52" spans="1:27" s="55" customFormat="1" x14ac:dyDescent="0.25">
      <c r="A52" s="57"/>
      <c r="B52" s="57"/>
      <c r="C52" s="57"/>
      <c r="D52" s="57"/>
      <c r="E52" s="57"/>
      <c r="F52" s="57"/>
      <c r="G52" s="57"/>
      <c r="H52" s="57"/>
      <c r="I52" s="57"/>
      <c r="J52" s="53"/>
      <c r="K52" s="73"/>
      <c r="L52" s="73"/>
      <c r="M52" s="73"/>
      <c r="X52" s="54"/>
      <c r="Y52" s="54"/>
      <c r="Z52" s="74"/>
      <c r="AA52" s="57"/>
    </row>
    <row r="53" spans="1:27" s="55" customFormat="1" x14ac:dyDescent="0.25">
      <c r="A53" s="57"/>
      <c r="B53" s="57"/>
      <c r="C53" s="57"/>
      <c r="D53" s="57"/>
      <c r="E53" s="57"/>
      <c r="F53" s="57"/>
      <c r="G53" s="57"/>
      <c r="H53" s="57"/>
      <c r="I53" s="57"/>
      <c r="J53" s="53"/>
      <c r="K53" s="73"/>
      <c r="L53" s="73"/>
      <c r="M53" s="73"/>
      <c r="X53" s="54"/>
      <c r="Y53" s="54"/>
      <c r="Z53" s="74"/>
      <c r="AA53" s="57"/>
    </row>
    <row r="54" spans="1:27" s="55" customFormat="1" x14ac:dyDescent="0.25">
      <c r="A54" s="57"/>
      <c r="B54" s="57"/>
      <c r="C54" s="57"/>
      <c r="D54" s="57"/>
      <c r="E54" s="57"/>
      <c r="F54" s="57"/>
      <c r="G54" s="57"/>
      <c r="H54" s="57"/>
      <c r="I54" s="57"/>
      <c r="J54" s="53"/>
      <c r="K54" s="73"/>
      <c r="L54" s="73"/>
      <c r="M54" s="73"/>
      <c r="X54" s="54"/>
      <c r="Y54" s="54"/>
      <c r="Z54" s="74"/>
      <c r="AA54" s="57"/>
    </row>
    <row r="55" spans="1:27" s="55" customFormat="1" x14ac:dyDescent="0.25">
      <c r="A55" s="57"/>
      <c r="B55" s="57"/>
      <c r="C55" s="57"/>
      <c r="D55" s="57"/>
      <c r="E55" s="57"/>
      <c r="F55" s="57"/>
      <c r="G55" s="57"/>
      <c r="H55" s="57"/>
      <c r="I55" s="57"/>
      <c r="J55" s="53"/>
      <c r="K55" s="73"/>
      <c r="L55" s="73"/>
      <c r="M55" s="73"/>
      <c r="X55" s="54"/>
      <c r="Y55" s="54"/>
      <c r="Z55" s="74"/>
      <c r="AA55" s="57"/>
    </row>
    <row r="56" spans="1:27" s="55" customFormat="1" x14ac:dyDescent="0.25">
      <c r="A56" s="57"/>
      <c r="B56" s="57"/>
      <c r="C56" s="57"/>
      <c r="D56" s="57"/>
      <c r="E56" s="57"/>
      <c r="F56" s="57"/>
      <c r="G56" s="57"/>
      <c r="H56" s="57"/>
      <c r="I56" s="57"/>
      <c r="J56" s="53"/>
      <c r="K56" s="73"/>
      <c r="L56" s="73"/>
      <c r="M56" s="73"/>
      <c r="X56" s="54"/>
      <c r="Y56" s="54"/>
      <c r="Z56" s="74"/>
      <c r="AA56" s="57"/>
    </row>
    <row r="57" spans="1:27" s="55" customFormat="1" x14ac:dyDescent="0.25">
      <c r="A57" s="57"/>
      <c r="B57" s="57"/>
      <c r="C57" s="57"/>
      <c r="D57" s="57"/>
      <c r="E57" s="57"/>
      <c r="F57" s="57"/>
      <c r="G57" s="57"/>
      <c r="H57" s="57"/>
      <c r="I57" s="57"/>
      <c r="J57" s="53"/>
      <c r="K57" s="73"/>
      <c r="L57" s="73"/>
      <c r="M57" s="73"/>
      <c r="X57" s="54"/>
      <c r="Y57" s="54"/>
      <c r="Z57" s="74"/>
      <c r="AA57" s="57"/>
    </row>
    <row r="58" spans="1:27" s="55" customFormat="1" x14ac:dyDescent="0.25">
      <c r="A58" s="57"/>
      <c r="B58" s="57"/>
      <c r="C58" s="57"/>
      <c r="D58" s="57"/>
      <c r="E58" s="57"/>
      <c r="F58" s="57"/>
      <c r="G58" s="57"/>
      <c r="H58" s="57"/>
      <c r="I58" s="57"/>
      <c r="J58" s="53"/>
      <c r="K58" s="73"/>
      <c r="L58" s="73"/>
      <c r="M58" s="73"/>
      <c r="X58" s="54"/>
      <c r="Y58" s="54"/>
      <c r="Z58" s="74"/>
      <c r="AA58" s="57"/>
    </row>
    <row r="59" spans="1:27" s="55" customFormat="1" x14ac:dyDescent="0.25">
      <c r="A59" s="57"/>
      <c r="B59" s="57"/>
      <c r="C59" s="57"/>
      <c r="D59" s="57"/>
      <c r="E59" s="57"/>
      <c r="F59" s="57"/>
      <c r="G59" s="57"/>
      <c r="H59" s="57"/>
      <c r="I59" s="57"/>
      <c r="J59" s="53"/>
      <c r="K59" s="73"/>
      <c r="L59" s="73"/>
      <c r="M59" s="73"/>
      <c r="X59" s="54"/>
      <c r="Y59" s="54"/>
      <c r="Z59" s="74"/>
      <c r="AA59" s="57"/>
    </row>
    <row r="60" spans="1:27" s="55" customFormat="1" x14ac:dyDescent="0.25">
      <c r="A60" s="57"/>
      <c r="B60" s="57"/>
      <c r="C60" s="57"/>
      <c r="D60" s="57"/>
      <c r="E60" s="57"/>
      <c r="F60" s="57"/>
      <c r="G60" s="57"/>
      <c r="H60" s="57"/>
      <c r="I60" s="57"/>
      <c r="J60" s="53"/>
      <c r="K60" s="73"/>
      <c r="L60" s="73"/>
      <c r="M60" s="73"/>
      <c r="X60" s="54"/>
      <c r="Y60" s="54"/>
      <c r="Z60" s="74"/>
      <c r="AA60" s="57"/>
    </row>
    <row r="61" spans="1:27" s="55" customFormat="1" x14ac:dyDescent="0.25">
      <c r="A61" s="57"/>
      <c r="B61" s="57"/>
      <c r="C61" s="57"/>
      <c r="D61" s="57"/>
      <c r="E61" s="57"/>
      <c r="F61" s="57"/>
      <c r="G61" s="57"/>
      <c r="H61" s="57"/>
      <c r="I61" s="57"/>
      <c r="J61" s="53"/>
      <c r="K61" s="73"/>
      <c r="L61" s="73"/>
      <c r="M61" s="73"/>
      <c r="X61" s="54"/>
      <c r="Y61" s="54"/>
      <c r="Z61" s="74"/>
      <c r="AA61" s="57"/>
    </row>
    <row r="62" spans="1:27" s="55" customFormat="1" x14ac:dyDescent="0.25">
      <c r="A62" s="57"/>
      <c r="B62" s="57"/>
      <c r="C62" s="57"/>
      <c r="D62" s="57"/>
      <c r="E62" s="57"/>
      <c r="F62" s="57"/>
      <c r="G62" s="57"/>
      <c r="H62" s="57"/>
      <c r="I62" s="57"/>
      <c r="J62" s="53"/>
      <c r="K62" s="73"/>
      <c r="L62" s="73"/>
      <c r="M62" s="73"/>
      <c r="X62" s="54"/>
      <c r="Y62" s="54"/>
      <c r="Z62" s="74"/>
      <c r="AA62" s="57"/>
    </row>
    <row r="63" spans="1:27" s="55" customFormat="1" x14ac:dyDescent="0.25">
      <c r="A63" s="57"/>
      <c r="B63" s="57"/>
      <c r="C63" s="57"/>
      <c r="D63" s="57"/>
      <c r="E63" s="57"/>
      <c r="F63" s="57"/>
      <c r="G63" s="57"/>
      <c r="H63" s="57"/>
      <c r="I63" s="57"/>
      <c r="J63" s="53"/>
      <c r="K63" s="73"/>
      <c r="L63" s="73"/>
      <c r="M63" s="73"/>
      <c r="X63" s="54"/>
      <c r="Y63" s="54"/>
      <c r="Z63" s="74"/>
      <c r="AA63" s="57"/>
    </row>
    <row r="64" spans="1:27" s="55" customFormat="1" x14ac:dyDescent="0.25">
      <c r="A64" s="57"/>
      <c r="B64" s="57"/>
      <c r="C64" s="57"/>
      <c r="D64" s="57"/>
      <c r="E64" s="57"/>
      <c r="F64" s="57"/>
      <c r="G64" s="57"/>
      <c r="H64" s="57"/>
      <c r="I64" s="57"/>
      <c r="J64" s="53"/>
      <c r="K64" s="73"/>
      <c r="L64" s="73"/>
      <c r="M64" s="73"/>
      <c r="X64" s="54"/>
      <c r="Y64" s="54"/>
      <c r="Z64" s="74"/>
      <c r="AA64" s="57"/>
    </row>
    <row r="65" spans="1:27" s="55" customFormat="1" x14ac:dyDescent="0.25">
      <c r="A65" s="57"/>
      <c r="B65" s="57"/>
      <c r="C65" s="57"/>
      <c r="D65" s="57"/>
      <c r="E65" s="57"/>
      <c r="F65" s="57"/>
      <c r="G65" s="57"/>
      <c r="H65" s="57"/>
      <c r="I65" s="57"/>
      <c r="J65" s="53"/>
      <c r="K65" s="73"/>
      <c r="L65" s="73"/>
      <c r="M65" s="73"/>
      <c r="X65" s="54"/>
      <c r="Y65" s="54"/>
      <c r="Z65" s="74"/>
      <c r="AA65" s="57"/>
    </row>
    <row r="66" spans="1:27" s="55" customFormat="1" x14ac:dyDescent="0.25">
      <c r="A66" s="57"/>
      <c r="B66" s="57"/>
      <c r="C66" s="57"/>
      <c r="D66" s="57"/>
      <c r="E66" s="57"/>
      <c r="F66" s="57"/>
      <c r="G66" s="57"/>
      <c r="H66" s="57"/>
      <c r="I66" s="57"/>
      <c r="J66" s="53"/>
      <c r="K66" s="73"/>
      <c r="L66" s="73"/>
      <c r="M66" s="73"/>
      <c r="X66" s="54"/>
      <c r="Y66" s="54"/>
      <c r="Z66" s="74"/>
      <c r="AA66" s="57"/>
    </row>
    <row r="67" spans="1:27" s="55" customFormat="1" x14ac:dyDescent="0.25">
      <c r="A67" s="57"/>
      <c r="B67" s="57"/>
      <c r="C67" s="57"/>
      <c r="D67" s="57"/>
      <c r="E67" s="57"/>
      <c r="F67" s="57"/>
      <c r="G67" s="57"/>
      <c r="H67" s="57"/>
      <c r="I67" s="57"/>
      <c r="J67" s="53"/>
      <c r="K67" s="73"/>
      <c r="L67" s="73"/>
      <c r="M67" s="73"/>
      <c r="X67" s="54"/>
      <c r="Y67" s="54"/>
      <c r="Z67" s="74"/>
      <c r="AA67" s="57"/>
    </row>
    <row r="68" spans="1:27" s="55" customFormat="1" x14ac:dyDescent="0.25">
      <c r="A68" s="57"/>
      <c r="B68" s="57"/>
      <c r="C68" s="57"/>
      <c r="D68" s="57"/>
      <c r="E68" s="57"/>
      <c r="F68" s="57"/>
      <c r="G68" s="57"/>
      <c r="H68" s="57"/>
      <c r="I68" s="57"/>
      <c r="J68" s="53"/>
      <c r="K68" s="73"/>
      <c r="L68" s="73"/>
      <c r="M68" s="73"/>
      <c r="X68" s="54"/>
      <c r="Y68" s="54"/>
      <c r="Z68" s="74"/>
      <c r="AA68" s="57"/>
    </row>
    <row r="69" spans="1:27" s="55" customFormat="1" x14ac:dyDescent="0.25">
      <c r="A69" s="57"/>
      <c r="B69" s="57"/>
      <c r="C69" s="57"/>
      <c r="D69" s="57"/>
      <c r="E69" s="57"/>
      <c r="F69" s="57"/>
      <c r="G69" s="57"/>
      <c r="H69" s="57"/>
      <c r="I69" s="57"/>
      <c r="J69" s="53"/>
      <c r="K69" s="73"/>
      <c r="L69" s="73"/>
      <c r="M69" s="73"/>
      <c r="X69" s="54"/>
      <c r="Y69" s="54"/>
      <c r="Z69" s="74"/>
      <c r="AA69" s="57"/>
    </row>
    <row r="70" spans="1:27" s="55" customFormat="1" x14ac:dyDescent="0.25">
      <c r="A70" s="57"/>
      <c r="B70" s="57"/>
      <c r="C70" s="57"/>
      <c r="D70" s="57"/>
      <c r="E70" s="57"/>
      <c r="F70" s="57"/>
      <c r="G70" s="57"/>
      <c r="H70" s="57"/>
      <c r="I70" s="57"/>
      <c r="J70" s="53"/>
      <c r="K70" s="73"/>
      <c r="L70" s="73"/>
      <c r="M70" s="73"/>
      <c r="X70" s="54"/>
      <c r="Y70" s="54"/>
      <c r="Z70" s="74"/>
      <c r="AA70" s="57"/>
    </row>
    <row r="71" spans="1:27" s="55" customFormat="1" x14ac:dyDescent="0.25">
      <c r="A71" s="57"/>
      <c r="B71" s="57"/>
      <c r="C71" s="57"/>
      <c r="D71" s="57"/>
      <c r="E71" s="57"/>
      <c r="F71" s="57"/>
      <c r="G71" s="57"/>
      <c r="H71" s="57"/>
      <c r="I71" s="57"/>
      <c r="J71" s="53"/>
      <c r="K71" s="73"/>
      <c r="L71" s="73"/>
      <c r="M71" s="73"/>
      <c r="X71" s="54"/>
      <c r="Y71" s="54"/>
      <c r="Z71" s="74"/>
      <c r="AA71" s="57"/>
    </row>
    <row r="72" spans="1:27" s="55" customFormat="1" x14ac:dyDescent="0.25">
      <c r="A72" s="57"/>
      <c r="B72" s="57"/>
      <c r="C72" s="57"/>
      <c r="D72" s="57"/>
      <c r="E72" s="57"/>
      <c r="F72" s="57"/>
      <c r="G72" s="57"/>
      <c r="H72" s="57"/>
      <c r="I72" s="57"/>
      <c r="J72" s="53"/>
      <c r="K72" s="73"/>
      <c r="L72" s="73"/>
      <c r="M72" s="73"/>
      <c r="X72" s="54"/>
      <c r="Y72" s="54"/>
      <c r="Z72" s="74"/>
      <c r="AA72" s="57"/>
    </row>
    <row r="73" spans="1:27" s="55" customFormat="1" x14ac:dyDescent="0.25">
      <c r="A73" s="57"/>
      <c r="B73" s="57"/>
      <c r="C73" s="57"/>
      <c r="D73" s="57"/>
      <c r="E73" s="57"/>
      <c r="F73" s="57"/>
      <c r="G73" s="57"/>
      <c r="H73" s="57"/>
      <c r="I73" s="57"/>
      <c r="J73" s="53"/>
      <c r="K73" s="73"/>
      <c r="L73" s="73"/>
      <c r="M73" s="73"/>
      <c r="X73" s="54"/>
      <c r="Y73" s="54"/>
      <c r="Z73" s="74"/>
      <c r="AA73" s="57"/>
    </row>
    <row r="74" spans="1:27" s="55" customFormat="1" x14ac:dyDescent="0.25">
      <c r="A74" s="57"/>
      <c r="B74" s="57"/>
      <c r="C74" s="57"/>
      <c r="D74" s="57"/>
      <c r="E74" s="57"/>
      <c r="F74" s="57"/>
      <c r="G74" s="57"/>
      <c r="H74" s="57"/>
      <c r="I74" s="57"/>
      <c r="J74" s="53"/>
      <c r="K74" s="73"/>
      <c r="L74" s="73"/>
      <c r="M74" s="73"/>
      <c r="X74" s="54"/>
      <c r="Y74" s="54"/>
      <c r="Z74" s="74"/>
      <c r="AA74" s="57"/>
    </row>
    <row r="75" spans="1:27" s="55" customFormat="1" x14ac:dyDescent="0.25">
      <c r="A75" s="57"/>
      <c r="B75" s="57"/>
      <c r="C75" s="57"/>
      <c r="D75" s="57"/>
      <c r="E75" s="57"/>
      <c r="F75" s="57"/>
      <c r="G75" s="57"/>
      <c r="H75" s="57"/>
      <c r="I75" s="57"/>
      <c r="J75" s="53"/>
      <c r="K75" s="73"/>
      <c r="L75" s="73"/>
      <c r="M75" s="73"/>
      <c r="X75" s="54"/>
      <c r="Y75" s="54"/>
      <c r="Z75" s="74"/>
      <c r="AA75" s="57"/>
    </row>
    <row r="76" spans="1:27" s="55" customFormat="1" x14ac:dyDescent="0.25">
      <c r="A76" s="57"/>
      <c r="B76" s="57"/>
      <c r="C76" s="57"/>
      <c r="D76" s="57"/>
      <c r="E76" s="57"/>
      <c r="F76" s="57"/>
      <c r="G76" s="57"/>
      <c r="H76" s="57"/>
      <c r="I76" s="57"/>
      <c r="J76" s="53"/>
      <c r="K76" s="73"/>
      <c r="L76" s="73"/>
      <c r="M76" s="73"/>
      <c r="X76" s="54"/>
      <c r="Y76" s="54"/>
      <c r="Z76" s="74"/>
      <c r="AA76" s="57"/>
    </row>
    <row r="77" spans="1:27" s="55" customFormat="1" x14ac:dyDescent="0.25">
      <c r="A77" s="57"/>
      <c r="B77" s="57"/>
      <c r="C77" s="57"/>
      <c r="D77" s="57"/>
      <c r="E77" s="57"/>
      <c r="F77" s="57"/>
      <c r="G77" s="57"/>
      <c r="H77" s="57"/>
      <c r="I77" s="57"/>
      <c r="J77" s="53"/>
      <c r="K77" s="73"/>
      <c r="L77" s="73"/>
      <c r="M77" s="73"/>
      <c r="X77" s="54"/>
      <c r="Y77" s="54"/>
      <c r="Z77" s="74"/>
      <c r="AA77" s="57"/>
    </row>
    <row r="78" spans="1:27" s="55" customFormat="1" x14ac:dyDescent="0.25">
      <c r="A78" s="57"/>
      <c r="B78" s="57"/>
      <c r="C78" s="57"/>
      <c r="D78" s="57"/>
      <c r="E78" s="57"/>
      <c r="F78" s="57"/>
      <c r="G78" s="57"/>
      <c r="H78" s="57"/>
      <c r="I78" s="57"/>
      <c r="J78" s="53"/>
      <c r="K78" s="73"/>
      <c r="L78" s="73"/>
      <c r="M78" s="73"/>
      <c r="X78" s="54"/>
      <c r="Y78" s="54"/>
      <c r="Z78" s="74"/>
      <c r="AA78" s="57"/>
    </row>
    <row r="79" spans="1:27" s="55" customFormat="1" x14ac:dyDescent="0.25">
      <c r="A79" s="57"/>
      <c r="B79" s="57"/>
      <c r="C79" s="57"/>
      <c r="D79" s="57"/>
      <c r="E79" s="57"/>
      <c r="F79" s="57"/>
      <c r="G79" s="57"/>
      <c r="H79" s="57"/>
      <c r="I79" s="57"/>
      <c r="J79" s="53"/>
      <c r="K79" s="73"/>
      <c r="L79" s="73"/>
      <c r="M79" s="73"/>
      <c r="X79" s="54"/>
      <c r="Y79" s="54"/>
      <c r="Z79" s="74"/>
      <c r="AA79" s="57"/>
    </row>
    <row r="80" spans="1:27" s="55" customFormat="1" x14ac:dyDescent="0.25">
      <c r="A80" s="57"/>
      <c r="B80" s="57"/>
      <c r="C80" s="57"/>
      <c r="D80" s="57"/>
      <c r="E80" s="57"/>
      <c r="F80" s="57"/>
      <c r="G80" s="57"/>
      <c r="H80" s="57"/>
      <c r="I80" s="57"/>
      <c r="J80" s="53"/>
      <c r="K80" s="73"/>
      <c r="L80" s="73"/>
      <c r="M80" s="73"/>
      <c r="X80" s="54"/>
      <c r="Y80" s="54"/>
      <c r="Z80" s="74"/>
      <c r="AA80" s="57"/>
    </row>
    <row r="81" spans="1:27" s="55" customFormat="1" x14ac:dyDescent="0.25">
      <c r="A81" s="57"/>
      <c r="B81" s="57"/>
      <c r="C81" s="57"/>
      <c r="D81" s="57"/>
      <c r="E81" s="57"/>
      <c r="F81" s="57"/>
      <c r="G81" s="57"/>
      <c r="H81" s="57"/>
      <c r="I81" s="57"/>
      <c r="J81" s="53"/>
      <c r="K81" s="73"/>
      <c r="L81" s="73"/>
      <c r="M81" s="73"/>
      <c r="X81" s="54"/>
      <c r="Y81" s="54"/>
      <c r="Z81" s="74"/>
      <c r="AA81" s="57"/>
    </row>
    <row r="82" spans="1:27" s="55" customFormat="1" x14ac:dyDescent="0.25">
      <c r="A82" s="57"/>
      <c r="B82" s="57"/>
      <c r="C82" s="57"/>
      <c r="D82" s="57"/>
      <c r="E82" s="57"/>
      <c r="F82" s="57"/>
      <c r="G82" s="57"/>
      <c r="H82" s="57"/>
      <c r="I82" s="57"/>
      <c r="J82" s="53"/>
      <c r="K82" s="73"/>
      <c r="L82" s="73"/>
      <c r="M82" s="73"/>
      <c r="X82" s="54"/>
      <c r="Y82" s="54"/>
      <c r="Z82" s="74"/>
      <c r="AA82" s="57"/>
    </row>
    <row r="83" spans="1:27" s="55" customFormat="1" x14ac:dyDescent="0.25">
      <c r="A83" s="57"/>
      <c r="B83" s="57"/>
      <c r="C83" s="57"/>
      <c r="D83" s="57"/>
      <c r="E83" s="57"/>
      <c r="F83" s="57"/>
      <c r="G83" s="57"/>
      <c r="H83" s="57"/>
      <c r="I83" s="57"/>
      <c r="J83" s="53"/>
      <c r="K83" s="73"/>
      <c r="L83" s="73"/>
      <c r="M83" s="73"/>
      <c r="X83" s="54"/>
      <c r="Y83" s="54"/>
      <c r="Z83" s="74"/>
      <c r="AA83" s="57"/>
    </row>
  </sheetData>
  <mergeCells count="26">
    <mergeCell ref="A5:Z5"/>
    <mergeCell ref="A6:A7"/>
    <mergeCell ref="B6:B7"/>
    <mergeCell ref="C6:C7"/>
    <mergeCell ref="D6:D7"/>
    <mergeCell ref="E6:E7"/>
    <mergeCell ref="F6:F7"/>
    <mergeCell ref="G6:G7"/>
    <mergeCell ref="H6:H7"/>
    <mergeCell ref="I6:I7"/>
    <mergeCell ref="A11:J11"/>
    <mergeCell ref="X6:X7"/>
    <mergeCell ref="Y6:Y7"/>
    <mergeCell ref="Z6:Z7"/>
    <mergeCell ref="P6:P7"/>
    <mergeCell ref="Q6:Q7"/>
    <mergeCell ref="R6:S6"/>
    <mergeCell ref="T6:T7"/>
    <mergeCell ref="U6:V6"/>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42" firstPageNumber="164"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3"/>
  <sheetViews>
    <sheetView showGridLines="0" view="pageBreakPreview" zoomScale="70" zoomScaleNormal="70" zoomScaleSheetLayoutView="70" zoomScalePageLayoutView="75" workbookViewId="0">
      <selection activeCell="W10" sqref="W10"/>
    </sheetView>
  </sheetViews>
  <sheetFormatPr defaultColWidth="9.140625" defaultRowHeight="15" outlineLevelCol="1" x14ac:dyDescent="0.25"/>
  <cols>
    <col min="1" max="2" width="5.7109375" style="57" customWidth="1"/>
    <col min="3" max="3" width="8.28515625" style="57" hidden="1" customWidth="1" outlineLevel="1"/>
    <col min="4" max="4" width="6" style="57" hidden="1" customWidth="1" outlineLevel="1"/>
    <col min="5" max="5" width="7.7109375" style="57" customWidth="1" collapsed="1"/>
    <col min="6" max="6" width="15.28515625" style="57" hidden="1" customWidth="1" outlineLevel="1"/>
    <col min="7" max="7" width="51.140625" style="57" customWidth="1" collapsed="1"/>
    <col min="8" max="8" width="53.140625" style="57" customWidth="1"/>
    <col min="9" max="9" width="7.140625" style="57" customWidth="1"/>
    <col min="10" max="10" width="14.7109375" style="53" customWidth="1"/>
    <col min="11" max="11" width="14.85546875" style="55" customWidth="1"/>
    <col min="12" max="12" width="15.28515625" style="55" customWidth="1"/>
    <col min="13" max="13" width="12.28515625" style="55" customWidth="1"/>
    <col min="14" max="14" width="17.7109375" style="55" customWidth="1"/>
    <col min="15" max="15" width="15.28515625" style="55" customWidth="1"/>
    <col min="16" max="16" width="16.85546875" style="55" customWidth="1"/>
    <col min="17" max="17" width="16.7109375" style="55" customWidth="1"/>
    <col min="18" max="18" width="16.85546875" style="55" customWidth="1"/>
    <col min="19" max="19" width="17.85546875" style="55" hidden="1" customWidth="1"/>
    <col min="20" max="21" width="14.85546875" style="55" customWidth="1"/>
    <col min="22" max="22" width="15.28515625" style="55" customWidth="1"/>
    <col min="23" max="23" width="14.42578125" style="55" customWidth="1"/>
    <col min="24" max="24" width="10" style="54" hidden="1" customWidth="1"/>
    <col min="25" max="25" width="10.28515625" style="54" hidden="1" customWidth="1"/>
    <col min="26" max="26" width="17.7109375" style="74" customWidth="1"/>
    <col min="27" max="16384" width="9.140625" style="57"/>
  </cols>
  <sheetData>
    <row r="1" spans="1:27" ht="20.25" x14ac:dyDescent="0.3">
      <c r="A1" s="24" t="s">
        <v>39</v>
      </c>
      <c r="B1" s="1"/>
      <c r="C1" s="1"/>
      <c r="D1" s="1"/>
      <c r="E1" s="1"/>
      <c r="F1" s="2"/>
      <c r="G1" s="3"/>
      <c r="H1" s="4"/>
      <c r="I1" s="1"/>
      <c r="K1" s="54"/>
      <c r="N1" s="5"/>
      <c r="O1" s="5"/>
      <c r="Q1" s="5"/>
      <c r="R1" s="5"/>
      <c r="S1" s="5"/>
      <c r="T1" s="6"/>
      <c r="U1" s="56"/>
      <c r="V1" s="57"/>
      <c r="W1" s="57"/>
      <c r="X1" s="75"/>
      <c r="Y1" s="75"/>
      <c r="Z1" s="57"/>
    </row>
    <row r="2" spans="1:27" ht="15.75" x14ac:dyDescent="0.25">
      <c r="A2" s="32" t="s">
        <v>52</v>
      </c>
      <c r="B2" s="25"/>
      <c r="C2" s="25"/>
      <c r="D2" s="111"/>
      <c r="E2" s="111"/>
      <c r="F2" s="26"/>
      <c r="G2" s="27" t="s">
        <v>53</v>
      </c>
      <c r="H2" s="28" t="s">
        <v>62</v>
      </c>
      <c r="I2" s="8"/>
      <c r="K2" s="54"/>
      <c r="N2" s="9"/>
      <c r="O2" s="9"/>
      <c r="Q2" s="9"/>
      <c r="R2" s="9"/>
      <c r="S2" s="9"/>
      <c r="T2" s="10"/>
      <c r="U2" s="56"/>
      <c r="V2" s="57"/>
      <c r="W2" s="57"/>
      <c r="X2" s="75"/>
      <c r="Y2" s="75"/>
      <c r="Z2" s="57"/>
    </row>
    <row r="3" spans="1:27" ht="15.75" x14ac:dyDescent="0.25">
      <c r="A3" s="29"/>
      <c r="B3" s="30"/>
      <c r="C3" s="25"/>
      <c r="D3" s="111"/>
      <c r="E3" s="111"/>
      <c r="F3" s="26"/>
      <c r="G3" s="30" t="s">
        <v>38</v>
      </c>
      <c r="H3" s="31"/>
      <c r="I3" s="8"/>
      <c r="K3" s="54"/>
      <c r="N3" s="9"/>
      <c r="O3" s="9"/>
      <c r="Q3" s="9"/>
      <c r="R3" s="9"/>
      <c r="S3" s="9"/>
      <c r="T3" s="10"/>
      <c r="U3" s="56"/>
      <c r="V3" s="57"/>
      <c r="W3" s="57"/>
      <c r="X3" s="75"/>
      <c r="Y3" s="75"/>
      <c r="Z3" s="57"/>
    </row>
    <row r="4" spans="1:27"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AA4" s="56"/>
    </row>
    <row r="5" spans="1:27" ht="25.5" customHeight="1" x14ac:dyDescent="0.25">
      <c r="A5" s="280" t="s">
        <v>98</v>
      </c>
      <c r="B5" s="281"/>
      <c r="C5" s="281"/>
      <c r="D5" s="281"/>
      <c r="E5" s="281"/>
      <c r="F5" s="281"/>
      <c r="G5" s="281"/>
      <c r="H5" s="281"/>
      <c r="I5" s="281"/>
      <c r="J5" s="281"/>
      <c r="K5" s="281"/>
      <c r="L5" s="281"/>
      <c r="M5" s="281"/>
      <c r="N5" s="281"/>
      <c r="O5" s="281"/>
      <c r="P5" s="281"/>
      <c r="Q5" s="281"/>
      <c r="R5" s="281"/>
      <c r="S5" s="281"/>
      <c r="T5" s="281"/>
      <c r="U5" s="281"/>
      <c r="V5" s="281"/>
      <c r="W5" s="282"/>
      <c r="X5" s="281"/>
      <c r="Y5" s="281"/>
      <c r="Z5" s="282"/>
    </row>
    <row r="6" spans="1:27" ht="25.5" customHeight="1" x14ac:dyDescent="0.25">
      <c r="A6" s="295" t="s">
        <v>2</v>
      </c>
      <c r="B6" s="295" t="s">
        <v>3</v>
      </c>
      <c r="C6" s="296" t="s">
        <v>42</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290" t="s">
        <v>20</v>
      </c>
      <c r="S6" s="290"/>
      <c r="T6" s="289" t="s">
        <v>106</v>
      </c>
      <c r="U6" s="290" t="s">
        <v>20</v>
      </c>
      <c r="V6" s="290"/>
      <c r="W6" s="287" t="s">
        <v>107</v>
      </c>
      <c r="X6" s="287" t="s">
        <v>43</v>
      </c>
      <c r="Y6" s="287" t="s">
        <v>43</v>
      </c>
      <c r="Z6" s="288" t="s">
        <v>15</v>
      </c>
    </row>
    <row r="7" spans="1:27" ht="81" customHeight="1" x14ac:dyDescent="0.25">
      <c r="A7" s="295"/>
      <c r="B7" s="295"/>
      <c r="C7" s="296"/>
      <c r="D7" s="296"/>
      <c r="E7" s="296"/>
      <c r="F7" s="296"/>
      <c r="G7" s="296"/>
      <c r="H7" s="291"/>
      <c r="I7" s="297"/>
      <c r="J7" s="291"/>
      <c r="K7" s="291"/>
      <c r="L7" s="291"/>
      <c r="M7" s="291"/>
      <c r="N7" s="291"/>
      <c r="O7" s="287"/>
      <c r="P7" s="289"/>
      <c r="Q7" s="289"/>
      <c r="R7" s="51" t="s">
        <v>22</v>
      </c>
      <c r="S7" s="51" t="s">
        <v>23</v>
      </c>
      <c r="T7" s="289"/>
      <c r="U7" s="51" t="s">
        <v>18</v>
      </c>
      <c r="V7" s="51" t="s">
        <v>19</v>
      </c>
      <c r="W7" s="287"/>
      <c r="X7" s="287"/>
      <c r="Y7" s="287"/>
      <c r="Z7" s="288"/>
    </row>
    <row r="8" spans="1:27" s="60" customFormat="1" ht="25.5" customHeight="1" x14ac:dyDescent="0.3">
      <c r="A8" s="20" t="s">
        <v>16</v>
      </c>
      <c r="B8" s="20"/>
      <c r="C8" s="20"/>
      <c r="D8" s="20"/>
      <c r="E8" s="20"/>
      <c r="F8" s="20"/>
      <c r="G8" s="20"/>
      <c r="H8" s="20"/>
      <c r="I8" s="20"/>
      <c r="J8" s="20"/>
      <c r="K8" s="11">
        <f>SUM(K9:K10)</f>
        <v>159893</v>
      </c>
      <c r="L8" s="11">
        <f t="shared" ref="L8:M8" si="0">SUM(L9:L10)</f>
        <v>143904</v>
      </c>
      <c r="M8" s="11">
        <f t="shared" si="0"/>
        <v>15989</v>
      </c>
      <c r="N8" s="11"/>
      <c r="O8" s="11">
        <f t="shared" ref="O8:W8" si="1">SUM(O9:O10)</f>
        <v>0</v>
      </c>
      <c r="P8" s="11">
        <f t="shared" si="1"/>
        <v>16429</v>
      </c>
      <c r="Q8" s="11">
        <f t="shared" si="1"/>
        <v>13100</v>
      </c>
      <c r="R8" s="11">
        <f t="shared" si="1"/>
        <v>13100</v>
      </c>
      <c r="S8" s="11">
        <f t="shared" si="1"/>
        <v>0</v>
      </c>
      <c r="T8" s="11">
        <f t="shared" si="1"/>
        <v>3329</v>
      </c>
      <c r="U8" s="11">
        <f t="shared" si="1"/>
        <v>3329</v>
      </c>
      <c r="V8" s="11">
        <f t="shared" si="1"/>
        <v>0</v>
      </c>
      <c r="W8" s="11">
        <f t="shared" si="1"/>
        <v>143464</v>
      </c>
      <c r="X8" s="83"/>
      <c r="Y8" s="83"/>
      <c r="Z8" s="11"/>
    </row>
    <row r="9" spans="1:27" s="69" customFormat="1" ht="123" customHeight="1" x14ac:dyDescent="0.25">
      <c r="A9" s="241">
        <v>1</v>
      </c>
      <c r="B9" s="249" t="s">
        <v>47</v>
      </c>
      <c r="C9" s="241">
        <v>3299</v>
      </c>
      <c r="D9" s="241">
        <v>5011</v>
      </c>
      <c r="E9" s="241">
        <v>50</v>
      </c>
      <c r="F9" s="242"/>
      <c r="G9" s="243" t="s">
        <v>117</v>
      </c>
      <c r="H9" s="244" t="s">
        <v>118</v>
      </c>
      <c r="I9" s="245"/>
      <c r="J9" s="241" t="s">
        <v>55</v>
      </c>
      <c r="K9" s="236">
        <v>141000</v>
      </c>
      <c r="L9" s="236">
        <v>126900</v>
      </c>
      <c r="M9" s="237">
        <v>14100</v>
      </c>
      <c r="N9" s="238" t="s">
        <v>119</v>
      </c>
      <c r="O9" s="239"/>
      <c r="P9" s="234">
        <f>Q9+T9</f>
        <v>10484</v>
      </c>
      <c r="Q9" s="79">
        <v>8100</v>
      </c>
      <c r="R9" s="78">
        <v>8100</v>
      </c>
      <c r="S9" s="78"/>
      <c r="T9" s="79">
        <f t="shared" ref="T9" si="2">+U9+V9</f>
        <v>2384</v>
      </c>
      <c r="U9" s="239">
        <v>2384</v>
      </c>
      <c r="V9" s="78">
        <v>0</v>
      </c>
      <c r="W9" s="278">
        <f>K9-P9</f>
        <v>130516</v>
      </c>
      <c r="X9" s="232"/>
      <c r="Y9" s="232"/>
      <c r="Z9" s="240" t="s">
        <v>120</v>
      </c>
    </row>
    <row r="10" spans="1:27" s="69" customFormat="1" ht="171.75" customHeight="1" x14ac:dyDescent="0.25">
      <c r="A10" s="209">
        <v>2</v>
      </c>
      <c r="B10" s="209" t="s">
        <v>47</v>
      </c>
      <c r="C10" s="14">
        <v>3141</v>
      </c>
      <c r="D10" s="14">
        <v>5321</v>
      </c>
      <c r="E10" s="14">
        <v>53</v>
      </c>
      <c r="F10" s="70">
        <v>60002101591</v>
      </c>
      <c r="G10" s="71" t="s">
        <v>78</v>
      </c>
      <c r="H10" s="211" t="s">
        <v>134</v>
      </c>
      <c r="I10" s="212"/>
      <c r="J10" s="209" t="s">
        <v>55</v>
      </c>
      <c r="K10" s="76">
        <v>18893</v>
      </c>
      <c r="L10" s="76">
        <v>17004</v>
      </c>
      <c r="M10" s="76">
        <v>1889</v>
      </c>
      <c r="N10" s="213" t="s">
        <v>124</v>
      </c>
      <c r="O10" s="194">
        <v>0</v>
      </c>
      <c r="P10" s="206">
        <f>Q10+T10</f>
        <v>5945</v>
      </c>
      <c r="Q10" s="79">
        <f>SUM(R10:S10)</f>
        <v>5000</v>
      </c>
      <c r="R10" s="208">
        <v>5000</v>
      </c>
      <c r="S10" s="208">
        <v>0</v>
      </c>
      <c r="T10" s="80">
        <f>SUM(U10:V10)</f>
        <v>945</v>
      </c>
      <c r="U10" s="208">
        <v>945</v>
      </c>
      <c r="V10" s="208">
        <v>0</v>
      </c>
      <c r="W10" s="279">
        <f>K10-O10-P10</f>
        <v>12948</v>
      </c>
      <c r="X10" s="67"/>
      <c r="Y10" s="198" t="s">
        <v>123</v>
      </c>
    </row>
    <row r="11" spans="1:27" ht="35.450000000000003" customHeight="1" x14ac:dyDescent="0.25">
      <c r="A11" s="286" t="s">
        <v>121</v>
      </c>
      <c r="B11" s="286"/>
      <c r="C11" s="286"/>
      <c r="D11" s="286"/>
      <c r="E11" s="286"/>
      <c r="F11" s="286"/>
      <c r="G11" s="286"/>
      <c r="H11" s="286"/>
      <c r="I11" s="286"/>
      <c r="J11" s="286"/>
      <c r="K11" s="17">
        <f>K8</f>
        <v>159893</v>
      </c>
      <c r="L11" s="17">
        <f>L8</f>
        <v>143904</v>
      </c>
      <c r="M11" s="17">
        <f>M8</f>
        <v>15989</v>
      </c>
      <c r="N11" s="17"/>
      <c r="O11" s="17">
        <f t="shared" ref="O11:Y11" si="3">O8</f>
        <v>0</v>
      </c>
      <c r="P11" s="17">
        <f t="shared" si="3"/>
        <v>16429</v>
      </c>
      <c r="Q11" s="17">
        <f t="shared" si="3"/>
        <v>13100</v>
      </c>
      <c r="R11" s="17">
        <f t="shared" si="3"/>
        <v>13100</v>
      </c>
      <c r="S11" s="17">
        <f t="shared" si="3"/>
        <v>0</v>
      </c>
      <c r="T11" s="17">
        <f t="shared" si="3"/>
        <v>3329</v>
      </c>
      <c r="U11" s="17">
        <f>U8</f>
        <v>3329</v>
      </c>
      <c r="V11" s="17">
        <f t="shared" si="3"/>
        <v>0</v>
      </c>
      <c r="W11" s="17">
        <f t="shared" si="3"/>
        <v>143464</v>
      </c>
      <c r="X11" s="17">
        <f t="shared" si="3"/>
        <v>0</v>
      </c>
      <c r="Y11" s="17">
        <f t="shared" si="3"/>
        <v>0</v>
      </c>
      <c r="Z11" s="19"/>
    </row>
    <row r="12" spans="1:27" s="55" customFormat="1" x14ac:dyDescent="0.25">
      <c r="A12" s="53"/>
      <c r="B12" s="53"/>
      <c r="C12" s="53"/>
      <c r="D12" s="53"/>
      <c r="E12" s="53"/>
      <c r="F12" s="53"/>
      <c r="G12" s="53"/>
      <c r="H12" s="53"/>
      <c r="I12" s="57"/>
      <c r="J12" s="72"/>
      <c r="K12" s="73"/>
      <c r="L12" s="73"/>
      <c r="M12" s="73"/>
      <c r="X12" s="54"/>
      <c r="Y12" s="54"/>
      <c r="Z12" s="74"/>
      <c r="AA12" s="57"/>
    </row>
    <row r="13" spans="1:27" s="55" customFormat="1" x14ac:dyDescent="0.25">
      <c r="A13" s="53"/>
      <c r="B13" s="53"/>
      <c r="C13" s="53"/>
      <c r="D13" s="53"/>
      <c r="E13" s="53"/>
      <c r="F13" s="53"/>
      <c r="G13" s="53"/>
      <c r="H13" s="53"/>
      <c r="I13" s="57"/>
      <c r="J13" s="72"/>
      <c r="K13" s="73"/>
      <c r="L13" s="73"/>
      <c r="M13" s="73"/>
      <c r="X13" s="54"/>
      <c r="Y13" s="54"/>
      <c r="Z13" s="74"/>
      <c r="AA13" s="57"/>
    </row>
    <row r="14" spans="1:27" s="55" customFormat="1" x14ac:dyDescent="0.25">
      <c r="A14" s="53"/>
      <c r="B14" s="53"/>
      <c r="C14" s="53"/>
      <c r="D14" s="53"/>
      <c r="E14" s="53"/>
      <c r="F14" s="53"/>
      <c r="G14" s="53"/>
      <c r="H14" s="53"/>
      <c r="I14" s="57"/>
      <c r="J14" s="72"/>
      <c r="K14" s="73"/>
      <c r="L14" s="73"/>
      <c r="M14" s="73"/>
      <c r="X14" s="54"/>
      <c r="Y14" s="54"/>
      <c r="Z14" s="74"/>
      <c r="AA14" s="57"/>
    </row>
    <row r="15" spans="1:27" s="55" customFormat="1" x14ac:dyDescent="0.25">
      <c r="A15" s="53"/>
      <c r="B15" s="53"/>
      <c r="C15" s="53"/>
      <c r="D15" s="53"/>
      <c r="E15" s="53"/>
      <c r="F15" s="53"/>
      <c r="G15" s="53"/>
      <c r="H15" s="53"/>
      <c r="I15" s="57"/>
      <c r="J15" s="72"/>
      <c r="K15" s="73"/>
      <c r="L15" s="73"/>
      <c r="M15" s="73"/>
      <c r="X15" s="54"/>
      <c r="Y15" s="54"/>
      <c r="Z15" s="74"/>
      <c r="AA15" s="57"/>
    </row>
    <row r="16" spans="1:27" s="55" customFormat="1" x14ac:dyDescent="0.25">
      <c r="A16" s="53"/>
      <c r="B16" s="53"/>
      <c r="C16" s="53"/>
      <c r="D16" s="53"/>
      <c r="E16" s="53"/>
      <c r="F16" s="53"/>
      <c r="G16" s="53"/>
      <c r="H16" s="53"/>
      <c r="I16" s="57"/>
      <c r="J16" s="72"/>
      <c r="K16" s="73"/>
      <c r="L16" s="73"/>
      <c r="M16" s="73"/>
      <c r="X16" s="54"/>
      <c r="Y16" s="54"/>
      <c r="Z16" s="74"/>
      <c r="AA16" s="57"/>
    </row>
    <row r="17" spans="1:27" s="55" customFormat="1" x14ac:dyDescent="0.25">
      <c r="A17" s="53"/>
      <c r="B17" s="53"/>
      <c r="C17" s="53"/>
      <c r="D17" s="53"/>
      <c r="E17" s="53"/>
      <c r="F17" s="53"/>
      <c r="G17" s="53"/>
      <c r="H17" s="53"/>
      <c r="I17" s="57"/>
      <c r="J17" s="72"/>
      <c r="K17" s="73"/>
      <c r="L17" s="73"/>
      <c r="M17" s="73"/>
      <c r="X17" s="54"/>
      <c r="Y17" s="54"/>
      <c r="Z17" s="74"/>
      <c r="AA17" s="57"/>
    </row>
    <row r="18" spans="1:27" s="55" customFormat="1" x14ac:dyDescent="0.25">
      <c r="A18" s="53"/>
      <c r="B18" s="53"/>
      <c r="C18" s="53"/>
      <c r="D18" s="53"/>
      <c r="E18" s="53"/>
      <c r="F18" s="53"/>
      <c r="G18" s="53"/>
      <c r="H18" s="53"/>
      <c r="I18" s="57"/>
      <c r="J18" s="72"/>
      <c r="K18" s="73"/>
      <c r="L18" s="73"/>
      <c r="M18" s="73"/>
      <c r="X18" s="54"/>
      <c r="Y18" s="54"/>
      <c r="Z18" s="74"/>
      <c r="AA18" s="57"/>
    </row>
    <row r="19" spans="1:27" s="55" customFormat="1" x14ac:dyDescent="0.25">
      <c r="A19" s="53"/>
      <c r="B19" s="53"/>
      <c r="C19" s="53"/>
      <c r="D19" s="53"/>
      <c r="E19" s="53"/>
      <c r="F19" s="53"/>
      <c r="G19" s="53"/>
      <c r="H19" s="53"/>
      <c r="I19" s="57"/>
      <c r="J19" s="72"/>
      <c r="K19" s="73"/>
      <c r="L19" s="73"/>
      <c r="M19" s="73"/>
      <c r="X19" s="54"/>
      <c r="Y19" s="54"/>
      <c r="Z19" s="74"/>
      <c r="AA19" s="57"/>
    </row>
    <row r="20" spans="1:27" s="55" customFormat="1" x14ac:dyDescent="0.25">
      <c r="A20" s="53"/>
      <c r="B20" s="53"/>
      <c r="C20" s="53"/>
      <c r="D20" s="53"/>
      <c r="E20" s="53"/>
      <c r="F20" s="53"/>
      <c r="G20" s="53"/>
      <c r="H20" s="53"/>
      <c r="I20" s="57"/>
      <c r="J20" s="72"/>
      <c r="K20" s="73"/>
      <c r="L20" s="73"/>
      <c r="M20" s="73"/>
      <c r="X20" s="54"/>
      <c r="Y20" s="54"/>
      <c r="Z20" s="74"/>
      <c r="AA20" s="57"/>
    </row>
    <row r="21" spans="1:27" s="55" customFormat="1" x14ac:dyDescent="0.25">
      <c r="A21" s="53"/>
      <c r="B21" s="53"/>
      <c r="C21" s="53"/>
      <c r="D21" s="53"/>
      <c r="E21" s="53"/>
      <c r="F21" s="53"/>
      <c r="G21" s="53"/>
      <c r="H21" s="53"/>
      <c r="I21" s="57"/>
      <c r="J21" s="53"/>
      <c r="K21" s="73"/>
      <c r="L21" s="73"/>
      <c r="M21" s="73"/>
      <c r="X21" s="54"/>
      <c r="Y21" s="54"/>
      <c r="Z21" s="74"/>
      <c r="AA21" s="57"/>
    </row>
    <row r="22" spans="1:27" s="55" customFormat="1" x14ac:dyDescent="0.25">
      <c r="A22" s="53"/>
      <c r="B22" s="53"/>
      <c r="C22" s="53"/>
      <c r="D22" s="53"/>
      <c r="E22" s="53"/>
      <c r="F22" s="53"/>
      <c r="G22" s="53"/>
      <c r="H22" s="53"/>
      <c r="I22" s="57"/>
      <c r="J22" s="53"/>
      <c r="K22" s="73"/>
      <c r="L22" s="73"/>
      <c r="M22" s="73"/>
      <c r="X22" s="54"/>
      <c r="Y22" s="54"/>
      <c r="Z22" s="74"/>
      <c r="AA22" s="57"/>
    </row>
    <row r="23" spans="1:27" s="55" customFormat="1" x14ac:dyDescent="0.25">
      <c r="A23" s="53"/>
      <c r="B23" s="53"/>
      <c r="C23" s="53"/>
      <c r="D23" s="53"/>
      <c r="E23" s="53"/>
      <c r="F23" s="53"/>
      <c r="G23" s="53"/>
      <c r="H23" s="53"/>
      <c r="I23" s="57"/>
      <c r="J23" s="53"/>
      <c r="K23" s="73"/>
      <c r="L23" s="73"/>
      <c r="M23" s="73"/>
      <c r="X23" s="54"/>
      <c r="Y23" s="54"/>
      <c r="Z23" s="74"/>
      <c r="AA23" s="57"/>
    </row>
    <row r="24" spans="1:27" s="55" customFormat="1" x14ac:dyDescent="0.25">
      <c r="A24" s="53"/>
      <c r="B24" s="53"/>
      <c r="C24" s="53"/>
      <c r="D24" s="53"/>
      <c r="E24" s="53"/>
      <c r="F24" s="53"/>
      <c r="G24" s="53"/>
      <c r="H24" s="53"/>
      <c r="I24" s="57"/>
      <c r="J24" s="53"/>
      <c r="K24" s="73"/>
      <c r="L24" s="73"/>
      <c r="M24" s="73"/>
      <c r="X24" s="54"/>
      <c r="Y24" s="54"/>
      <c r="Z24" s="74"/>
      <c r="AA24" s="57"/>
    </row>
    <row r="25" spans="1:27" s="55" customFormat="1" x14ac:dyDescent="0.25">
      <c r="A25" s="53"/>
      <c r="B25" s="53"/>
      <c r="C25" s="53"/>
      <c r="D25" s="53"/>
      <c r="E25" s="53"/>
      <c r="F25" s="53"/>
      <c r="G25" s="53"/>
      <c r="H25" s="53"/>
      <c r="I25" s="57"/>
      <c r="J25" s="53"/>
      <c r="K25" s="73"/>
      <c r="L25" s="73"/>
      <c r="M25" s="73"/>
      <c r="X25" s="54"/>
      <c r="Y25" s="54"/>
      <c r="Z25" s="74"/>
      <c r="AA25" s="57"/>
    </row>
    <row r="26" spans="1:27" s="55" customFormat="1" x14ac:dyDescent="0.25">
      <c r="A26" s="53"/>
      <c r="B26" s="53"/>
      <c r="C26" s="53"/>
      <c r="D26" s="53"/>
      <c r="E26" s="53"/>
      <c r="F26" s="53"/>
      <c r="G26" s="53"/>
      <c r="H26" s="53"/>
      <c r="I26" s="57"/>
      <c r="J26" s="53"/>
      <c r="K26" s="73"/>
      <c r="L26" s="73"/>
      <c r="M26" s="73"/>
      <c r="X26" s="54"/>
      <c r="Y26" s="54"/>
      <c r="Z26" s="74"/>
      <c r="AA26" s="57"/>
    </row>
    <row r="27" spans="1:27" s="55" customFormat="1" x14ac:dyDescent="0.25">
      <c r="A27" s="53"/>
      <c r="B27" s="53"/>
      <c r="C27" s="53"/>
      <c r="D27" s="53"/>
      <c r="E27" s="53"/>
      <c r="F27" s="53"/>
      <c r="G27" s="53"/>
      <c r="H27" s="53"/>
      <c r="I27" s="57"/>
      <c r="J27" s="53"/>
      <c r="K27" s="73"/>
      <c r="L27" s="73"/>
      <c r="M27" s="73"/>
      <c r="X27" s="54"/>
      <c r="Y27" s="54"/>
      <c r="Z27" s="74"/>
      <c r="AA27" s="57"/>
    </row>
    <row r="28" spans="1:27" s="55" customFormat="1" x14ac:dyDescent="0.25">
      <c r="A28" s="53"/>
      <c r="B28" s="53"/>
      <c r="C28" s="53"/>
      <c r="D28" s="53"/>
      <c r="E28" s="53"/>
      <c r="F28" s="53"/>
      <c r="G28" s="53"/>
      <c r="H28" s="53"/>
      <c r="I28" s="57"/>
      <c r="J28" s="53"/>
      <c r="K28" s="73"/>
      <c r="L28" s="73"/>
      <c r="M28" s="73"/>
      <c r="X28" s="54"/>
      <c r="Y28" s="54"/>
      <c r="Z28" s="74"/>
      <c r="AA28" s="57"/>
    </row>
    <row r="29" spans="1:27" s="55" customFormat="1" x14ac:dyDescent="0.25">
      <c r="A29" s="53"/>
      <c r="B29" s="53"/>
      <c r="C29" s="53"/>
      <c r="D29" s="53"/>
      <c r="E29" s="53"/>
      <c r="F29" s="53"/>
      <c r="G29" s="53"/>
      <c r="H29" s="53"/>
      <c r="I29" s="57"/>
      <c r="J29" s="53"/>
      <c r="K29" s="73"/>
      <c r="L29" s="73"/>
      <c r="M29" s="73"/>
      <c r="X29" s="54"/>
      <c r="Y29" s="54"/>
      <c r="Z29" s="74"/>
      <c r="AA29" s="57"/>
    </row>
    <row r="30" spans="1:27" s="55" customFormat="1" x14ac:dyDescent="0.25">
      <c r="A30" s="53"/>
      <c r="B30" s="53"/>
      <c r="C30" s="53"/>
      <c r="D30" s="53"/>
      <c r="E30" s="53"/>
      <c r="F30" s="53"/>
      <c r="G30" s="53"/>
      <c r="H30" s="53"/>
      <c r="I30" s="57"/>
      <c r="J30" s="53"/>
      <c r="K30" s="73"/>
      <c r="L30" s="73"/>
      <c r="M30" s="73"/>
      <c r="X30" s="54"/>
      <c r="Y30" s="54"/>
      <c r="Z30" s="74"/>
      <c r="AA30" s="57"/>
    </row>
    <row r="31" spans="1:27" s="55" customFormat="1" x14ac:dyDescent="0.25">
      <c r="A31" s="53"/>
      <c r="B31" s="53"/>
      <c r="C31" s="53"/>
      <c r="D31" s="53"/>
      <c r="E31" s="53"/>
      <c r="F31" s="53"/>
      <c r="G31" s="53"/>
      <c r="H31" s="53"/>
      <c r="I31" s="57"/>
      <c r="J31" s="53"/>
      <c r="K31" s="73"/>
      <c r="L31" s="73"/>
      <c r="M31" s="73"/>
      <c r="X31" s="54"/>
      <c r="Y31" s="54"/>
      <c r="Z31" s="74"/>
      <c r="AA31" s="57"/>
    </row>
    <row r="32" spans="1:27" s="55" customFormat="1" x14ac:dyDescent="0.25">
      <c r="A32" s="57"/>
      <c r="B32" s="57"/>
      <c r="C32" s="53"/>
      <c r="D32" s="57"/>
      <c r="E32" s="57"/>
      <c r="F32" s="57"/>
      <c r="G32" s="57"/>
      <c r="H32" s="57"/>
      <c r="I32" s="57"/>
      <c r="J32" s="53"/>
      <c r="K32" s="73"/>
      <c r="L32" s="73"/>
      <c r="M32" s="73"/>
      <c r="X32" s="54"/>
      <c r="Y32" s="54"/>
      <c r="Z32" s="74"/>
      <c r="AA32" s="57"/>
    </row>
    <row r="33" spans="1:27" s="55" customFormat="1" x14ac:dyDescent="0.25">
      <c r="A33" s="57"/>
      <c r="B33" s="57"/>
      <c r="C33" s="57"/>
      <c r="D33" s="57"/>
      <c r="E33" s="57"/>
      <c r="F33" s="57"/>
      <c r="G33" s="57"/>
      <c r="H33" s="57"/>
      <c r="I33" s="57"/>
      <c r="J33" s="53"/>
      <c r="K33" s="73"/>
      <c r="L33" s="73"/>
      <c r="M33" s="73"/>
      <c r="X33" s="54"/>
      <c r="Y33" s="54"/>
      <c r="Z33" s="74"/>
      <c r="AA33" s="57"/>
    </row>
    <row r="34" spans="1:27" s="55" customFormat="1" x14ac:dyDescent="0.25">
      <c r="A34" s="57"/>
      <c r="B34" s="57"/>
      <c r="C34" s="57"/>
      <c r="D34" s="57"/>
      <c r="E34" s="57"/>
      <c r="F34" s="57"/>
      <c r="G34" s="57"/>
      <c r="H34" s="57"/>
      <c r="I34" s="57"/>
      <c r="J34" s="53"/>
      <c r="K34" s="73"/>
      <c r="L34" s="73"/>
      <c r="M34" s="73"/>
      <c r="X34" s="54"/>
      <c r="Y34" s="54"/>
      <c r="Z34" s="74"/>
      <c r="AA34" s="57"/>
    </row>
    <row r="35" spans="1:27" s="55" customFormat="1" x14ac:dyDescent="0.25">
      <c r="A35" s="57"/>
      <c r="B35" s="57"/>
      <c r="C35" s="57"/>
      <c r="D35" s="57"/>
      <c r="E35" s="57"/>
      <c r="F35" s="57"/>
      <c r="G35" s="57"/>
      <c r="H35" s="57"/>
      <c r="I35" s="57"/>
      <c r="J35" s="53"/>
      <c r="K35" s="73"/>
      <c r="L35" s="73"/>
      <c r="M35" s="73"/>
      <c r="X35" s="54"/>
      <c r="Y35" s="54"/>
      <c r="Z35" s="74"/>
      <c r="AA35" s="57"/>
    </row>
    <row r="36" spans="1:27" s="55" customFormat="1" x14ac:dyDescent="0.25">
      <c r="A36" s="57"/>
      <c r="B36" s="57"/>
      <c r="C36" s="57"/>
      <c r="D36" s="57"/>
      <c r="E36" s="57"/>
      <c r="F36" s="57"/>
      <c r="G36" s="57"/>
      <c r="H36" s="57"/>
      <c r="I36" s="57"/>
      <c r="J36" s="53"/>
      <c r="K36" s="73"/>
      <c r="L36" s="73"/>
      <c r="M36" s="73"/>
      <c r="X36" s="54"/>
      <c r="Y36" s="54"/>
      <c r="Z36" s="74"/>
      <c r="AA36" s="57"/>
    </row>
    <row r="37" spans="1:27" s="55" customFormat="1" x14ac:dyDescent="0.25">
      <c r="A37" s="57"/>
      <c r="B37" s="57"/>
      <c r="C37" s="57"/>
      <c r="D37" s="57"/>
      <c r="E37" s="57"/>
      <c r="F37" s="57"/>
      <c r="G37" s="57"/>
      <c r="H37" s="57"/>
      <c r="I37" s="57"/>
      <c r="J37" s="53"/>
      <c r="K37" s="73"/>
      <c r="L37" s="73"/>
      <c r="M37" s="73"/>
      <c r="X37" s="54"/>
      <c r="Y37" s="54"/>
      <c r="Z37" s="74"/>
      <c r="AA37" s="57"/>
    </row>
    <row r="38" spans="1:27" s="55" customFormat="1" x14ac:dyDescent="0.25">
      <c r="A38" s="57"/>
      <c r="B38" s="57"/>
      <c r="C38" s="57"/>
      <c r="D38" s="57"/>
      <c r="E38" s="57"/>
      <c r="F38" s="57"/>
      <c r="G38" s="57"/>
      <c r="H38" s="57"/>
      <c r="I38" s="57"/>
      <c r="J38" s="53"/>
      <c r="K38" s="73"/>
      <c r="L38" s="73"/>
      <c r="M38" s="73"/>
      <c r="X38" s="54"/>
      <c r="Y38" s="54"/>
      <c r="Z38" s="74"/>
      <c r="AA38" s="57"/>
    </row>
    <row r="39" spans="1:27" s="55" customFormat="1" x14ac:dyDescent="0.25">
      <c r="A39" s="57"/>
      <c r="B39" s="57"/>
      <c r="C39" s="57"/>
      <c r="D39" s="57"/>
      <c r="E39" s="57"/>
      <c r="F39" s="57"/>
      <c r="G39" s="57"/>
      <c r="H39" s="57"/>
      <c r="I39" s="57"/>
      <c r="J39" s="53"/>
      <c r="K39" s="73"/>
      <c r="L39" s="73"/>
      <c r="M39" s="73"/>
      <c r="X39" s="54"/>
      <c r="Y39" s="54"/>
      <c r="Z39" s="74"/>
      <c r="AA39" s="57"/>
    </row>
    <row r="40" spans="1:27" s="55" customFormat="1" x14ac:dyDescent="0.25">
      <c r="A40" s="57"/>
      <c r="B40" s="57"/>
      <c r="C40" s="57"/>
      <c r="D40" s="57"/>
      <c r="E40" s="57"/>
      <c r="F40" s="57"/>
      <c r="G40" s="57"/>
      <c r="H40" s="57"/>
      <c r="I40" s="57"/>
      <c r="J40" s="53"/>
      <c r="K40" s="73"/>
      <c r="L40" s="73"/>
      <c r="M40" s="73"/>
      <c r="X40" s="54"/>
      <c r="Y40" s="54"/>
      <c r="Z40" s="74"/>
      <c r="AA40" s="57"/>
    </row>
    <row r="41" spans="1:27" s="55" customFormat="1" x14ac:dyDescent="0.25">
      <c r="A41" s="57"/>
      <c r="B41" s="57"/>
      <c r="C41" s="57"/>
      <c r="D41" s="57"/>
      <c r="E41" s="57"/>
      <c r="F41" s="57"/>
      <c r="G41" s="57"/>
      <c r="H41" s="57"/>
      <c r="I41" s="57"/>
      <c r="J41" s="53"/>
      <c r="K41" s="73"/>
      <c r="L41" s="73"/>
      <c r="M41" s="73"/>
      <c r="X41" s="54"/>
      <c r="Y41" s="54"/>
      <c r="Z41" s="74"/>
      <c r="AA41" s="57"/>
    </row>
    <row r="42" spans="1:27" s="55" customFormat="1" x14ac:dyDescent="0.25">
      <c r="A42" s="57"/>
      <c r="B42" s="57"/>
      <c r="C42" s="57"/>
      <c r="D42" s="57"/>
      <c r="E42" s="57"/>
      <c r="F42" s="57"/>
      <c r="G42" s="57"/>
      <c r="H42" s="57"/>
      <c r="I42" s="57"/>
      <c r="J42" s="53"/>
      <c r="K42" s="73"/>
      <c r="L42" s="73"/>
      <c r="M42" s="73"/>
      <c r="X42" s="54"/>
      <c r="Y42" s="54"/>
      <c r="Z42" s="74"/>
      <c r="AA42" s="57"/>
    </row>
    <row r="43" spans="1:27" s="55" customFormat="1" x14ac:dyDescent="0.25">
      <c r="A43" s="57"/>
      <c r="B43" s="57"/>
      <c r="C43" s="57"/>
      <c r="D43" s="57"/>
      <c r="E43" s="57"/>
      <c r="F43" s="57"/>
      <c r="G43" s="57"/>
      <c r="H43" s="57"/>
      <c r="I43" s="57"/>
      <c r="J43" s="53"/>
      <c r="K43" s="73"/>
      <c r="L43" s="73"/>
      <c r="M43" s="73"/>
      <c r="X43" s="54"/>
      <c r="Y43" s="54"/>
      <c r="Z43" s="74"/>
      <c r="AA43" s="57"/>
    </row>
    <row r="44" spans="1:27" s="55" customFormat="1" x14ac:dyDescent="0.25">
      <c r="A44" s="57"/>
      <c r="B44" s="57"/>
      <c r="C44" s="57"/>
      <c r="D44" s="57"/>
      <c r="E44" s="57"/>
      <c r="F44" s="57"/>
      <c r="G44" s="57"/>
      <c r="H44" s="57"/>
      <c r="I44" s="57"/>
      <c r="J44" s="53"/>
      <c r="K44" s="73"/>
      <c r="L44" s="73"/>
      <c r="M44" s="73"/>
      <c r="X44" s="54"/>
      <c r="Y44" s="54"/>
      <c r="Z44" s="74"/>
      <c r="AA44" s="57"/>
    </row>
    <row r="45" spans="1:27" s="55" customFormat="1" x14ac:dyDescent="0.25">
      <c r="A45" s="57"/>
      <c r="B45" s="57"/>
      <c r="C45" s="57"/>
      <c r="D45" s="57"/>
      <c r="E45" s="57"/>
      <c r="F45" s="57"/>
      <c r="G45" s="57"/>
      <c r="H45" s="57"/>
      <c r="I45" s="57"/>
      <c r="J45" s="53"/>
      <c r="K45" s="73"/>
      <c r="L45" s="73"/>
      <c r="M45" s="73"/>
      <c r="X45" s="54"/>
      <c r="Y45" s="54"/>
      <c r="Z45" s="74"/>
      <c r="AA45" s="57"/>
    </row>
    <row r="46" spans="1:27" s="55" customFormat="1" x14ac:dyDescent="0.25">
      <c r="A46" s="57"/>
      <c r="B46" s="57"/>
      <c r="C46" s="57"/>
      <c r="D46" s="57"/>
      <c r="E46" s="57"/>
      <c r="F46" s="57"/>
      <c r="G46" s="57"/>
      <c r="H46" s="57"/>
      <c r="I46" s="57"/>
      <c r="J46" s="53"/>
      <c r="K46" s="73"/>
      <c r="L46" s="73"/>
      <c r="M46" s="73"/>
      <c r="X46" s="54"/>
      <c r="Y46" s="54"/>
      <c r="Z46" s="74"/>
      <c r="AA46" s="57"/>
    </row>
    <row r="47" spans="1:27" s="55" customFormat="1" x14ac:dyDescent="0.25">
      <c r="A47" s="57"/>
      <c r="B47" s="57"/>
      <c r="C47" s="57"/>
      <c r="D47" s="57"/>
      <c r="E47" s="57"/>
      <c r="F47" s="57"/>
      <c r="G47" s="57"/>
      <c r="H47" s="57"/>
      <c r="I47" s="57"/>
      <c r="J47" s="53"/>
      <c r="K47" s="73"/>
      <c r="L47" s="73"/>
      <c r="M47" s="73"/>
      <c r="X47" s="54"/>
      <c r="Y47" s="54"/>
      <c r="Z47" s="74"/>
      <c r="AA47" s="57"/>
    </row>
    <row r="48" spans="1:27" s="55" customFormat="1" x14ac:dyDescent="0.25">
      <c r="A48" s="57"/>
      <c r="B48" s="57"/>
      <c r="C48" s="57"/>
      <c r="D48" s="57"/>
      <c r="E48" s="57"/>
      <c r="F48" s="57"/>
      <c r="G48" s="57"/>
      <c r="H48" s="57"/>
      <c r="I48" s="57"/>
      <c r="J48" s="53"/>
      <c r="K48" s="73"/>
      <c r="L48" s="73"/>
      <c r="M48" s="73"/>
      <c r="X48" s="54"/>
      <c r="Y48" s="54"/>
      <c r="Z48" s="74"/>
      <c r="AA48" s="57"/>
    </row>
    <row r="49" spans="1:27" s="55" customFormat="1" x14ac:dyDescent="0.25">
      <c r="A49" s="57"/>
      <c r="B49" s="57"/>
      <c r="C49" s="57"/>
      <c r="D49" s="57"/>
      <c r="E49" s="57"/>
      <c r="F49" s="57"/>
      <c r="G49" s="57"/>
      <c r="H49" s="57"/>
      <c r="I49" s="57"/>
      <c r="J49" s="53"/>
      <c r="K49" s="73"/>
      <c r="L49" s="73"/>
      <c r="M49" s="73"/>
      <c r="X49" s="54"/>
      <c r="Y49" s="54"/>
      <c r="Z49" s="74"/>
      <c r="AA49" s="57"/>
    </row>
    <row r="50" spans="1:27" s="55" customFormat="1" x14ac:dyDescent="0.25">
      <c r="A50" s="57"/>
      <c r="B50" s="57"/>
      <c r="C50" s="57"/>
      <c r="D50" s="57"/>
      <c r="E50" s="57"/>
      <c r="F50" s="57"/>
      <c r="G50" s="57"/>
      <c r="H50" s="57"/>
      <c r="I50" s="57"/>
      <c r="J50" s="53"/>
      <c r="K50" s="73"/>
      <c r="L50" s="73"/>
      <c r="M50" s="73"/>
      <c r="X50" s="54"/>
      <c r="Y50" s="54"/>
      <c r="Z50" s="74"/>
      <c r="AA50" s="57"/>
    </row>
    <row r="51" spans="1:27" s="55" customFormat="1" x14ac:dyDescent="0.25">
      <c r="A51" s="57"/>
      <c r="B51" s="57"/>
      <c r="C51" s="57"/>
      <c r="D51" s="57"/>
      <c r="E51" s="57"/>
      <c r="F51" s="57"/>
      <c r="G51" s="57"/>
      <c r="H51" s="57"/>
      <c r="I51" s="57"/>
      <c r="J51" s="53"/>
      <c r="K51" s="73"/>
      <c r="L51" s="73"/>
      <c r="M51" s="73"/>
      <c r="X51" s="54"/>
      <c r="Y51" s="54"/>
      <c r="Z51" s="74"/>
      <c r="AA51" s="57"/>
    </row>
    <row r="52" spans="1:27" s="55" customFormat="1" x14ac:dyDescent="0.25">
      <c r="A52" s="57"/>
      <c r="B52" s="57"/>
      <c r="C52" s="57"/>
      <c r="D52" s="57"/>
      <c r="E52" s="57"/>
      <c r="F52" s="57"/>
      <c r="G52" s="57"/>
      <c r="H52" s="57"/>
      <c r="I52" s="57"/>
      <c r="J52" s="53"/>
      <c r="K52" s="73"/>
      <c r="L52" s="73"/>
      <c r="M52" s="73"/>
      <c r="X52" s="54"/>
      <c r="Y52" s="54"/>
      <c r="Z52" s="74"/>
      <c r="AA52" s="57"/>
    </row>
    <row r="53" spans="1:27" s="55" customFormat="1" x14ac:dyDescent="0.25">
      <c r="A53" s="57"/>
      <c r="B53" s="57"/>
      <c r="C53" s="57"/>
      <c r="D53" s="57"/>
      <c r="E53" s="57"/>
      <c r="F53" s="57"/>
      <c r="G53" s="57"/>
      <c r="H53" s="57"/>
      <c r="I53" s="57"/>
      <c r="J53" s="53"/>
      <c r="K53" s="73"/>
      <c r="L53" s="73"/>
      <c r="M53" s="73"/>
      <c r="X53" s="54"/>
      <c r="Y53" s="54"/>
      <c r="Z53" s="74"/>
      <c r="AA53" s="57"/>
    </row>
    <row r="54" spans="1:27" s="55" customFormat="1" x14ac:dyDescent="0.25">
      <c r="A54" s="57"/>
      <c r="B54" s="57"/>
      <c r="C54" s="57"/>
      <c r="D54" s="57"/>
      <c r="E54" s="57"/>
      <c r="F54" s="57"/>
      <c r="G54" s="57"/>
      <c r="H54" s="57"/>
      <c r="I54" s="57"/>
      <c r="J54" s="53"/>
      <c r="K54" s="73"/>
      <c r="L54" s="73"/>
      <c r="M54" s="73"/>
      <c r="X54" s="54"/>
      <c r="Y54" s="54"/>
      <c r="Z54" s="74"/>
      <c r="AA54" s="57"/>
    </row>
    <row r="55" spans="1:27" s="55" customFormat="1" x14ac:dyDescent="0.25">
      <c r="A55" s="57"/>
      <c r="B55" s="57"/>
      <c r="C55" s="57"/>
      <c r="D55" s="57"/>
      <c r="E55" s="57"/>
      <c r="F55" s="57"/>
      <c r="G55" s="57"/>
      <c r="H55" s="57"/>
      <c r="I55" s="57"/>
      <c r="J55" s="53"/>
      <c r="K55" s="73"/>
      <c r="L55" s="73"/>
      <c r="M55" s="73"/>
      <c r="X55" s="54"/>
      <c r="Y55" s="54"/>
      <c r="Z55" s="74"/>
      <c r="AA55" s="57"/>
    </row>
    <row r="56" spans="1:27" s="55" customFormat="1" x14ac:dyDescent="0.25">
      <c r="A56" s="57"/>
      <c r="B56" s="57"/>
      <c r="C56" s="57"/>
      <c r="D56" s="57"/>
      <c r="E56" s="57"/>
      <c r="F56" s="57"/>
      <c r="G56" s="57"/>
      <c r="H56" s="57"/>
      <c r="I56" s="57"/>
      <c r="J56" s="53"/>
      <c r="K56" s="73"/>
      <c r="L56" s="73"/>
      <c r="M56" s="73"/>
      <c r="X56" s="54"/>
      <c r="Y56" s="54"/>
      <c r="Z56" s="74"/>
      <c r="AA56" s="57"/>
    </row>
    <row r="57" spans="1:27" s="55" customFormat="1" x14ac:dyDescent="0.25">
      <c r="A57" s="57"/>
      <c r="B57" s="57"/>
      <c r="C57" s="57"/>
      <c r="D57" s="57"/>
      <c r="E57" s="57"/>
      <c r="F57" s="57"/>
      <c r="G57" s="57"/>
      <c r="H57" s="57"/>
      <c r="I57" s="57"/>
      <c r="J57" s="53"/>
      <c r="K57" s="73"/>
      <c r="L57" s="73"/>
      <c r="M57" s="73"/>
      <c r="X57" s="54"/>
      <c r="Y57" s="54"/>
      <c r="Z57" s="74"/>
      <c r="AA57" s="57"/>
    </row>
    <row r="58" spans="1:27" s="55" customFormat="1" x14ac:dyDescent="0.25">
      <c r="A58" s="57"/>
      <c r="B58" s="57"/>
      <c r="C58" s="57"/>
      <c r="D58" s="57"/>
      <c r="E58" s="57"/>
      <c r="F58" s="57"/>
      <c r="G58" s="57"/>
      <c r="H58" s="57"/>
      <c r="I58" s="57"/>
      <c r="J58" s="53"/>
      <c r="K58" s="73"/>
      <c r="L58" s="73"/>
      <c r="M58" s="73"/>
      <c r="X58" s="54"/>
      <c r="Y58" s="54"/>
      <c r="Z58" s="74"/>
      <c r="AA58" s="57"/>
    </row>
    <row r="59" spans="1:27" s="55" customFormat="1" x14ac:dyDescent="0.25">
      <c r="A59" s="57"/>
      <c r="B59" s="57"/>
      <c r="C59" s="57"/>
      <c r="D59" s="57"/>
      <c r="E59" s="57"/>
      <c r="F59" s="57"/>
      <c r="G59" s="57"/>
      <c r="H59" s="57"/>
      <c r="I59" s="57"/>
      <c r="J59" s="53"/>
      <c r="K59" s="73"/>
      <c r="L59" s="73"/>
      <c r="M59" s="73"/>
      <c r="X59" s="54"/>
      <c r="Y59" s="54"/>
      <c r="Z59" s="74"/>
      <c r="AA59" s="57"/>
    </row>
    <row r="60" spans="1:27" s="55" customFormat="1" x14ac:dyDescent="0.25">
      <c r="A60" s="57"/>
      <c r="B60" s="57"/>
      <c r="C60" s="57"/>
      <c r="D60" s="57"/>
      <c r="E60" s="57"/>
      <c r="F60" s="57"/>
      <c r="G60" s="57"/>
      <c r="H60" s="57"/>
      <c r="I60" s="57"/>
      <c r="J60" s="53"/>
      <c r="K60" s="73"/>
      <c r="L60" s="73"/>
      <c r="M60" s="73"/>
      <c r="X60" s="54"/>
      <c r="Y60" s="54"/>
      <c r="Z60" s="74"/>
      <c r="AA60" s="57"/>
    </row>
    <row r="61" spans="1:27" s="55" customFormat="1" x14ac:dyDescent="0.25">
      <c r="A61" s="57"/>
      <c r="B61" s="57"/>
      <c r="C61" s="57"/>
      <c r="D61" s="57"/>
      <c r="E61" s="57"/>
      <c r="F61" s="57"/>
      <c r="G61" s="57"/>
      <c r="H61" s="57"/>
      <c r="I61" s="57"/>
      <c r="J61" s="53"/>
      <c r="K61" s="73"/>
      <c r="L61" s="73"/>
      <c r="M61" s="73"/>
      <c r="X61" s="54"/>
      <c r="Y61" s="54"/>
      <c r="Z61" s="74"/>
      <c r="AA61" s="57"/>
    </row>
    <row r="62" spans="1:27" s="55" customFormat="1" x14ac:dyDescent="0.25">
      <c r="A62" s="57"/>
      <c r="B62" s="57"/>
      <c r="C62" s="57"/>
      <c r="D62" s="57"/>
      <c r="E62" s="57"/>
      <c r="F62" s="57"/>
      <c r="G62" s="57"/>
      <c r="H62" s="57"/>
      <c r="I62" s="57"/>
      <c r="J62" s="53"/>
      <c r="K62" s="73"/>
      <c r="L62" s="73"/>
      <c r="M62" s="73"/>
      <c r="X62" s="54"/>
      <c r="Y62" s="54"/>
      <c r="Z62" s="74"/>
      <c r="AA62" s="57"/>
    </row>
    <row r="63" spans="1:27" s="55" customFormat="1" x14ac:dyDescent="0.25">
      <c r="A63" s="57"/>
      <c r="B63" s="57"/>
      <c r="C63" s="57"/>
      <c r="D63" s="57"/>
      <c r="E63" s="57"/>
      <c r="F63" s="57"/>
      <c r="G63" s="57"/>
      <c r="H63" s="57"/>
      <c r="I63" s="57"/>
      <c r="J63" s="53"/>
      <c r="K63" s="73"/>
      <c r="L63" s="73"/>
      <c r="M63" s="73"/>
      <c r="X63" s="54"/>
      <c r="Y63" s="54"/>
      <c r="Z63" s="74"/>
      <c r="AA63" s="57"/>
    </row>
    <row r="64" spans="1:27" s="55" customFormat="1" x14ac:dyDescent="0.25">
      <c r="A64" s="57"/>
      <c r="B64" s="57"/>
      <c r="C64" s="57"/>
      <c r="D64" s="57"/>
      <c r="E64" s="57"/>
      <c r="F64" s="57"/>
      <c r="G64" s="57"/>
      <c r="H64" s="57"/>
      <c r="I64" s="57"/>
      <c r="J64" s="53"/>
      <c r="K64" s="73"/>
      <c r="L64" s="73"/>
      <c r="M64" s="73"/>
      <c r="X64" s="54"/>
      <c r="Y64" s="54"/>
      <c r="Z64" s="74"/>
      <c r="AA64" s="57"/>
    </row>
    <row r="65" spans="1:27" s="55" customFormat="1" x14ac:dyDescent="0.25">
      <c r="A65" s="57"/>
      <c r="B65" s="57"/>
      <c r="C65" s="57"/>
      <c r="D65" s="57"/>
      <c r="E65" s="57"/>
      <c r="F65" s="57"/>
      <c r="G65" s="57"/>
      <c r="H65" s="57"/>
      <c r="I65" s="57"/>
      <c r="J65" s="53"/>
      <c r="K65" s="73"/>
      <c r="L65" s="73"/>
      <c r="M65" s="73"/>
      <c r="X65" s="54"/>
      <c r="Y65" s="54"/>
      <c r="Z65" s="74"/>
      <c r="AA65" s="57"/>
    </row>
    <row r="66" spans="1:27" s="55" customFormat="1" x14ac:dyDescent="0.25">
      <c r="A66" s="57"/>
      <c r="B66" s="57"/>
      <c r="C66" s="57"/>
      <c r="D66" s="57"/>
      <c r="E66" s="57"/>
      <c r="F66" s="57"/>
      <c r="G66" s="57"/>
      <c r="H66" s="57"/>
      <c r="I66" s="57"/>
      <c r="J66" s="53"/>
      <c r="K66" s="73"/>
      <c r="L66" s="73"/>
      <c r="M66" s="73"/>
      <c r="X66" s="54"/>
      <c r="Y66" s="54"/>
      <c r="Z66" s="74"/>
      <c r="AA66" s="57"/>
    </row>
    <row r="67" spans="1:27" s="55" customFormat="1" x14ac:dyDescent="0.25">
      <c r="A67" s="57"/>
      <c r="B67" s="57"/>
      <c r="C67" s="57"/>
      <c r="D67" s="57"/>
      <c r="E67" s="57"/>
      <c r="F67" s="57"/>
      <c r="G67" s="57"/>
      <c r="H67" s="57"/>
      <c r="I67" s="57"/>
      <c r="J67" s="53"/>
      <c r="K67" s="73"/>
      <c r="L67" s="73"/>
      <c r="M67" s="73"/>
      <c r="X67" s="54"/>
      <c r="Y67" s="54"/>
      <c r="Z67" s="74"/>
      <c r="AA67" s="57"/>
    </row>
    <row r="68" spans="1:27" s="55" customFormat="1" x14ac:dyDescent="0.25">
      <c r="A68" s="57"/>
      <c r="B68" s="57"/>
      <c r="C68" s="57"/>
      <c r="D68" s="57"/>
      <c r="E68" s="57"/>
      <c r="F68" s="57"/>
      <c r="G68" s="57"/>
      <c r="H68" s="57"/>
      <c r="I68" s="57"/>
      <c r="J68" s="53"/>
      <c r="K68" s="73"/>
      <c r="L68" s="73"/>
      <c r="M68" s="73"/>
      <c r="X68" s="54"/>
      <c r="Y68" s="54"/>
      <c r="Z68" s="74"/>
      <c r="AA68" s="57"/>
    </row>
    <row r="69" spans="1:27" s="55" customFormat="1" x14ac:dyDescent="0.25">
      <c r="A69" s="57"/>
      <c r="B69" s="57"/>
      <c r="C69" s="57"/>
      <c r="D69" s="57"/>
      <c r="E69" s="57"/>
      <c r="F69" s="57"/>
      <c r="G69" s="57"/>
      <c r="H69" s="57"/>
      <c r="I69" s="57"/>
      <c r="J69" s="53"/>
      <c r="K69" s="73"/>
      <c r="L69" s="73"/>
      <c r="M69" s="73"/>
      <c r="X69" s="54"/>
      <c r="Y69" s="54"/>
      <c r="Z69" s="74"/>
      <c r="AA69" s="57"/>
    </row>
    <row r="70" spans="1:27" s="55" customFormat="1" x14ac:dyDescent="0.25">
      <c r="A70" s="57"/>
      <c r="B70" s="57"/>
      <c r="C70" s="57"/>
      <c r="D70" s="57"/>
      <c r="E70" s="57"/>
      <c r="F70" s="57"/>
      <c r="G70" s="57"/>
      <c r="H70" s="57"/>
      <c r="I70" s="57"/>
      <c r="J70" s="53"/>
      <c r="K70" s="73"/>
      <c r="L70" s="73"/>
      <c r="M70" s="73"/>
      <c r="X70" s="54"/>
      <c r="Y70" s="54"/>
      <c r="Z70" s="74"/>
      <c r="AA70" s="57"/>
    </row>
    <row r="71" spans="1:27" s="55" customFormat="1" x14ac:dyDescent="0.25">
      <c r="A71" s="57"/>
      <c r="B71" s="57"/>
      <c r="C71" s="57"/>
      <c r="D71" s="57"/>
      <c r="E71" s="57"/>
      <c r="F71" s="57"/>
      <c r="G71" s="57"/>
      <c r="H71" s="57"/>
      <c r="I71" s="57"/>
      <c r="J71" s="53"/>
      <c r="K71" s="73"/>
      <c r="L71" s="73"/>
      <c r="M71" s="73"/>
      <c r="X71" s="54"/>
      <c r="Y71" s="54"/>
      <c r="Z71" s="74"/>
      <c r="AA71" s="57"/>
    </row>
    <row r="72" spans="1:27" s="55" customFormat="1" x14ac:dyDescent="0.25">
      <c r="A72" s="57"/>
      <c r="B72" s="57"/>
      <c r="C72" s="57"/>
      <c r="D72" s="57"/>
      <c r="E72" s="57"/>
      <c r="F72" s="57"/>
      <c r="G72" s="57"/>
      <c r="H72" s="57"/>
      <c r="I72" s="57"/>
      <c r="J72" s="53"/>
      <c r="K72" s="73"/>
      <c r="L72" s="73"/>
      <c r="M72" s="73"/>
      <c r="X72" s="54"/>
      <c r="Y72" s="54"/>
      <c r="Z72" s="74"/>
      <c r="AA72" s="57"/>
    </row>
    <row r="73" spans="1:27" s="55" customFormat="1" x14ac:dyDescent="0.25">
      <c r="A73" s="57"/>
      <c r="B73" s="57"/>
      <c r="C73" s="57"/>
      <c r="D73" s="57"/>
      <c r="E73" s="57"/>
      <c r="F73" s="57"/>
      <c r="G73" s="57"/>
      <c r="H73" s="57"/>
      <c r="I73" s="57"/>
      <c r="J73" s="53"/>
      <c r="K73" s="73"/>
      <c r="L73" s="73"/>
      <c r="M73" s="73"/>
      <c r="X73" s="54"/>
      <c r="Y73" s="54"/>
      <c r="Z73" s="74"/>
      <c r="AA73" s="57"/>
    </row>
    <row r="74" spans="1:27" s="55" customFormat="1" x14ac:dyDescent="0.25">
      <c r="A74" s="57"/>
      <c r="B74" s="57"/>
      <c r="C74" s="57"/>
      <c r="D74" s="57"/>
      <c r="E74" s="57"/>
      <c r="F74" s="57"/>
      <c r="G74" s="57"/>
      <c r="H74" s="57"/>
      <c r="I74" s="57"/>
      <c r="J74" s="53"/>
      <c r="K74" s="73"/>
      <c r="L74" s="73"/>
      <c r="M74" s="73"/>
      <c r="X74" s="54"/>
      <c r="Y74" s="54"/>
      <c r="Z74" s="74"/>
      <c r="AA74" s="57"/>
    </row>
    <row r="75" spans="1:27" s="55" customFormat="1" x14ac:dyDescent="0.25">
      <c r="A75" s="57"/>
      <c r="B75" s="57"/>
      <c r="C75" s="57"/>
      <c r="D75" s="57"/>
      <c r="E75" s="57"/>
      <c r="F75" s="57"/>
      <c r="G75" s="57"/>
      <c r="H75" s="57"/>
      <c r="I75" s="57"/>
      <c r="J75" s="53"/>
      <c r="K75" s="73"/>
      <c r="L75" s="73"/>
      <c r="M75" s="73"/>
      <c r="X75" s="54"/>
      <c r="Y75" s="54"/>
      <c r="Z75" s="74"/>
      <c r="AA75" s="57"/>
    </row>
    <row r="76" spans="1:27" s="55" customFormat="1" x14ac:dyDescent="0.25">
      <c r="A76" s="57"/>
      <c r="B76" s="57"/>
      <c r="C76" s="57"/>
      <c r="D76" s="57"/>
      <c r="E76" s="57"/>
      <c r="F76" s="57"/>
      <c r="G76" s="57"/>
      <c r="H76" s="57"/>
      <c r="I76" s="57"/>
      <c r="J76" s="53"/>
      <c r="K76" s="73"/>
      <c r="L76" s="73"/>
      <c r="M76" s="73"/>
      <c r="X76" s="54"/>
      <c r="Y76" s="54"/>
      <c r="Z76" s="74"/>
      <c r="AA76" s="57"/>
    </row>
    <row r="77" spans="1:27" s="55" customFormat="1" x14ac:dyDescent="0.25">
      <c r="A77" s="57"/>
      <c r="B77" s="57"/>
      <c r="C77" s="57"/>
      <c r="D77" s="57"/>
      <c r="E77" s="57"/>
      <c r="F77" s="57"/>
      <c r="G77" s="57"/>
      <c r="H77" s="57"/>
      <c r="I77" s="57"/>
      <c r="J77" s="53"/>
      <c r="K77" s="73"/>
      <c r="L77" s="73"/>
      <c r="M77" s="73"/>
      <c r="X77" s="54"/>
      <c r="Y77" s="54"/>
      <c r="Z77" s="74"/>
      <c r="AA77" s="57"/>
    </row>
    <row r="78" spans="1:27" s="55" customFormat="1" x14ac:dyDescent="0.25">
      <c r="A78" s="57"/>
      <c r="B78" s="57"/>
      <c r="C78" s="57"/>
      <c r="D78" s="57"/>
      <c r="E78" s="57"/>
      <c r="F78" s="57"/>
      <c r="G78" s="57"/>
      <c r="H78" s="57"/>
      <c r="I78" s="57"/>
      <c r="J78" s="53"/>
      <c r="K78" s="73"/>
      <c r="L78" s="73"/>
      <c r="M78" s="73"/>
      <c r="X78" s="54"/>
      <c r="Y78" s="54"/>
      <c r="Z78" s="74"/>
      <c r="AA78" s="57"/>
    </row>
    <row r="79" spans="1:27" s="55" customFormat="1" x14ac:dyDescent="0.25">
      <c r="A79" s="57"/>
      <c r="B79" s="57"/>
      <c r="C79" s="57"/>
      <c r="D79" s="57"/>
      <c r="E79" s="57"/>
      <c r="F79" s="57"/>
      <c r="G79" s="57"/>
      <c r="H79" s="57"/>
      <c r="I79" s="57"/>
      <c r="J79" s="53"/>
      <c r="K79" s="73"/>
      <c r="L79" s="73"/>
      <c r="M79" s="73"/>
      <c r="X79" s="54"/>
      <c r="Y79" s="54"/>
      <c r="Z79" s="74"/>
      <c r="AA79" s="57"/>
    </row>
    <row r="80" spans="1:27" s="55" customFormat="1" x14ac:dyDescent="0.25">
      <c r="A80" s="57"/>
      <c r="B80" s="57"/>
      <c r="C80" s="57"/>
      <c r="D80" s="57"/>
      <c r="E80" s="57"/>
      <c r="F80" s="57"/>
      <c r="G80" s="57"/>
      <c r="H80" s="57"/>
      <c r="I80" s="57"/>
      <c r="J80" s="53"/>
      <c r="K80" s="73"/>
      <c r="L80" s="73"/>
      <c r="M80" s="73"/>
      <c r="X80" s="54"/>
      <c r="Y80" s="54"/>
      <c r="Z80" s="74"/>
      <c r="AA80" s="57"/>
    </row>
    <row r="81" spans="1:27" s="55" customFormat="1" x14ac:dyDescent="0.25">
      <c r="A81" s="57"/>
      <c r="B81" s="57"/>
      <c r="C81" s="57"/>
      <c r="D81" s="57"/>
      <c r="E81" s="57"/>
      <c r="F81" s="57"/>
      <c r="G81" s="57"/>
      <c r="H81" s="57"/>
      <c r="I81" s="57"/>
      <c r="J81" s="53"/>
      <c r="K81" s="73"/>
      <c r="L81" s="73"/>
      <c r="M81" s="73"/>
      <c r="X81" s="54"/>
      <c r="Y81" s="54"/>
      <c r="Z81" s="74"/>
      <c r="AA81" s="57"/>
    </row>
    <row r="82" spans="1:27" s="55" customFormat="1" x14ac:dyDescent="0.25">
      <c r="A82" s="57"/>
      <c r="B82" s="57"/>
      <c r="C82" s="57"/>
      <c r="D82" s="57"/>
      <c r="E82" s="57"/>
      <c r="F82" s="57"/>
      <c r="G82" s="57"/>
      <c r="H82" s="57"/>
      <c r="I82" s="57"/>
      <c r="J82" s="53"/>
      <c r="K82" s="73"/>
      <c r="L82" s="73"/>
      <c r="M82" s="73"/>
      <c r="X82" s="54"/>
      <c r="Y82" s="54"/>
      <c r="Z82" s="74"/>
      <c r="AA82" s="57"/>
    </row>
    <row r="83" spans="1:27" s="55" customFormat="1" x14ac:dyDescent="0.25">
      <c r="A83" s="57"/>
      <c r="B83" s="57"/>
      <c r="C83" s="57"/>
      <c r="D83" s="57"/>
      <c r="E83" s="57"/>
      <c r="F83" s="57"/>
      <c r="G83" s="57"/>
      <c r="H83" s="57"/>
      <c r="I83" s="57"/>
      <c r="J83" s="53"/>
      <c r="K83" s="73"/>
      <c r="L83" s="73"/>
      <c r="M83" s="73"/>
      <c r="X83" s="54"/>
      <c r="Y83" s="54"/>
      <c r="Z83" s="74"/>
      <c r="AA83" s="57"/>
    </row>
  </sheetData>
  <mergeCells count="25">
    <mergeCell ref="X6:X7"/>
    <mergeCell ref="Y6:Y7"/>
    <mergeCell ref="Z6:Z7"/>
    <mergeCell ref="O6:O7"/>
    <mergeCell ref="P6:P7"/>
    <mergeCell ref="Q6:Q7"/>
    <mergeCell ref="R6:S6"/>
    <mergeCell ref="T6:T7"/>
    <mergeCell ref="U6:V6"/>
    <mergeCell ref="K6:K7"/>
    <mergeCell ref="L6:L7"/>
    <mergeCell ref="M6:M7"/>
    <mergeCell ref="W6:W7"/>
    <mergeCell ref="A11:J11"/>
    <mergeCell ref="N6:N7"/>
    <mergeCell ref="F6:F7"/>
    <mergeCell ref="G6:G7"/>
    <mergeCell ref="H6:H7"/>
    <mergeCell ref="I6:I7"/>
    <mergeCell ref="J6:J7"/>
    <mergeCell ref="A6:A7"/>
    <mergeCell ref="B6:B7"/>
    <mergeCell ref="C6:C7"/>
    <mergeCell ref="D6:D7"/>
    <mergeCell ref="E6:E7"/>
  </mergeCells>
  <pageMargins left="0.39370078740157483" right="0.39370078740157483" top="0.78740157480314965" bottom="0.78740157480314965" header="0.31496062992125984" footer="0.31496062992125984"/>
  <pageSetup paperSize="9" scale="42" firstPageNumber="165"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86"/>
  <sheetViews>
    <sheetView showGridLines="0" view="pageBreakPreview" zoomScale="70" zoomScaleNormal="70" zoomScaleSheetLayoutView="70" zoomScalePageLayoutView="75" workbookViewId="0">
      <selection activeCell="V17" sqref="V17"/>
    </sheetView>
  </sheetViews>
  <sheetFormatPr defaultColWidth="9.140625" defaultRowHeight="15" outlineLevelCol="1" x14ac:dyDescent="0.25"/>
  <cols>
    <col min="1" max="1" width="5.7109375" style="57" customWidth="1"/>
    <col min="2" max="2" width="7.140625" style="57" customWidth="1"/>
    <col min="3" max="3" width="6.42578125" style="57" hidden="1" customWidth="1" outlineLevel="1"/>
    <col min="4" max="4" width="8" style="57" hidden="1" customWidth="1" outlineLevel="1"/>
    <col min="5" max="5" width="7.7109375" style="57" customWidth="1" collapsed="1"/>
    <col min="6" max="6" width="21.28515625" style="57" hidden="1" customWidth="1" outlineLevel="1"/>
    <col min="7" max="7" width="45.5703125" style="57" customWidth="1" collapsed="1"/>
    <col min="8" max="8" width="38.85546875" style="57" customWidth="1"/>
    <col min="9" max="9" width="7.140625" style="57" customWidth="1"/>
    <col min="10" max="10" width="14.7109375" style="53" customWidth="1"/>
    <col min="11" max="12" width="14.85546875" style="55" customWidth="1"/>
    <col min="13" max="13" width="13.5703125" style="55" customWidth="1"/>
    <col min="14" max="14" width="17.140625" style="55" customWidth="1"/>
    <col min="15" max="15" width="14.7109375" style="55" customWidth="1"/>
    <col min="16" max="16" width="16.28515625" style="55" customWidth="1"/>
    <col min="17" max="17" width="16.7109375" style="55" customWidth="1"/>
    <col min="18" max="18" width="16.42578125" style="55" customWidth="1"/>
    <col min="19" max="19" width="16.85546875" style="55" hidden="1" customWidth="1"/>
    <col min="20" max="22" width="14.85546875" style="55" customWidth="1"/>
    <col min="23" max="23" width="14.42578125" style="55" customWidth="1"/>
    <col min="24" max="24" width="10" style="54" hidden="1" customWidth="1"/>
    <col min="25" max="25" width="17.7109375" style="74" customWidth="1"/>
    <col min="26" max="16384" width="9.140625" style="57"/>
  </cols>
  <sheetData>
    <row r="1" spans="1:26" ht="20.25" x14ac:dyDescent="0.3">
      <c r="A1" s="24" t="s">
        <v>39</v>
      </c>
      <c r="B1" s="1"/>
      <c r="C1" s="1"/>
      <c r="D1" s="1"/>
      <c r="E1" s="1"/>
      <c r="F1" s="2"/>
      <c r="G1" s="3"/>
      <c r="H1" s="4"/>
      <c r="I1" s="1"/>
      <c r="K1" s="54"/>
      <c r="N1" s="5"/>
      <c r="O1" s="5"/>
      <c r="Q1" s="5"/>
      <c r="R1" s="5"/>
      <c r="S1" s="5"/>
      <c r="T1" s="6"/>
      <c r="U1" s="56"/>
      <c r="V1" s="57"/>
      <c r="W1" s="57"/>
      <c r="X1" s="75"/>
      <c r="Y1" s="57"/>
    </row>
    <row r="2" spans="1:26" ht="15.75" x14ac:dyDescent="0.25">
      <c r="A2" s="32" t="s">
        <v>58</v>
      </c>
      <c r="B2" s="25"/>
      <c r="C2" s="25"/>
      <c r="D2" s="111"/>
      <c r="E2" s="111"/>
      <c r="F2" s="26"/>
      <c r="G2" s="27" t="s">
        <v>53</v>
      </c>
      <c r="H2" s="28" t="s">
        <v>59</v>
      </c>
      <c r="I2" s="8"/>
      <c r="K2" s="54"/>
      <c r="N2" s="9"/>
      <c r="O2" s="9"/>
      <c r="Q2" s="9"/>
      <c r="R2" s="9"/>
      <c r="S2" s="9"/>
      <c r="T2" s="10"/>
      <c r="U2" s="56"/>
      <c r="V2" s="57"/>
      <c r="W2" s="57"/>
      <c r="X2" s="75"/>
      <c r="Y2" s="57"/>
    </row>
    <row r="3" spans="1:26" ht="15.75" x14ac:dyDescent="0.25">
      <c r="A3" s="29"/>
      <c r="B3" s="30"/>
      <c r="C3" s="25"/>
      <c r="D3" s="111"/>
      <c r="E3" s="111"/>
      <c r="F3" s="26"/>
      <c r="G3" s="30" t="s">
        <v>38</v>
      </c>
      <c r="H3" s="31"/>
      <c r="I3" s="8"/>
      <c r="K3" s="54"/>
      <c r="N3" s="9"/>
      <c r="O3" s="9"/>
      <c r="Q3" s="9"/>
      <c r="R3" s="9"/>
      <c r="S3" s="9"/>
      <c r="T3" s="10"/>
      <c r="U3" s="56"/>
      <c r="V3" s="57"/>
      <c r="W3" s="57"/>
      <c r="X3" s="75"/>
      <c r="Y3" s="57"/>
    </row>
    <row r="4" spans="1:26"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Z4" s="56"/>
    </row>
    <row r="5" spans="1:26" ht="25.5" customHeight="1" x14ac:dyDescent="0.25">
      <c r="A5" s="280" t="s">
        <v>60</v>
      </c>
      <c r="B5" s="281"/>
      <c r="C5" s="281"/>
      <c r="D5" s="281"/>
      <c r="E5" s="281"/>
      <c r="F5" s="281"/>
      <c r="G5" s="281"/>
      <c r="H5" s="281"/>
      <c r="I5" s="281"/>
      <c r="J5" s="281"/>
      <c r="K5" s="281"/>
      <c r="L5" s="281"/>
      <c r="M5" s="281"/>
      <c r="N5" s="281"/>
      <c r="O5" s="281"/>
      <c r="P5" s="281"/>
      <c r="Q5" s="281"/>
      <c r="R5" s="281"/>
      <c r="S5" s="281"/>
      <c r="T5" s="281"/>
      <c r="U5" s="281"/>
      <c r="V5" s="281"/>
      <c r="W5" s="282"/>
      <c r="X5" s="281"/>
      <c r="Y5" s="282"/>
    </row>
    <row r="6" spans="1:26" ht="25.5" customHeight="1" x14ac:dyDescent="0.25">
      <c r="A6" s="295" t="s">
        <v>2</v>
      </c>
      <c r="B6" s="295" t="s">
        <v>3</v>
      </c>
      <c r="C6" s="296" t="s">
        <v>42</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115</v>
      </c>
      <c r="R6" s="290" t="s">
        <v>20</v>
      </c>
      <c r="S6" s="290"/>
      <c r="T6" s="289" t="s">
        <v>106</v>
      </c>
      <c r="U6" s="290" t="s">
        <v>20</v>
      </c>
      <c r="V6" s="290"/>
      <c r="W6" s="287" t="s">
        <v>107</v>
      </c>
      <c r="X6" s="287" t="s">
        <v>43</v>
      </c>
      <c r="Y6" s="288" t="s">
        <v>15</v>
      </c>
    </row>
    <row r="7" spans="1:26" ht="81" customHeight="1" x14ac:dyDescent="0.25">
      <c r="A7" s="295"/>
      <c r="B7" s="295"/>
      <c r="C7" s="296"/>
      <c r="D7" s="296"/>
      <c r="E7" s="296"/>
      <c r="F7" s="296"/>
      <c r="G7" s="296"/>
      <c r="H7" s="291"/>
      <c r="I7" s="297"/>
      <c r="J7" s="291"/>
      <c r="K7" s="291"/>
      <c r="L7" s="291"/>
      <c r="M7" s="291"/>
      <c r="N7" s="291"/>
      <c r="O7" s="287"/>
      <c r="P7" s="289"/>
      <c r="Q7" s="289"/>
      <c r="R7" s="51" t="s">
        <v>22</v>
      </c>
      <c r="S7" s="51" t="s">
        <v>23</v>
      </c>
      <c r="T7" s="289"/>
      <c r="U7" s="51" t="s">
        <v>18</v>
      </c>
      <c r="V7" s="51" t="s">
        <v>19</v>
      </c>
      <c r="W7" s="287"/>
      <c r="X7" s="287"/>
      <c r="Y7" s="288"/>
    </row>
    <row r="8" spans="1:26" s="60" customFormat="1" ht="25.5" customHeight="1" x14ac:dyDescent="0.3">
      <c r="A8" s="20" t="s">
        <v>16</v>
      </c>
      <c r="B8" s="20"/>
      <c r="C8" s="20"/>
      <c r="D8" s="20"/>
      <c r="E8" s="20"/>
      <c r="F8" s="20"/>
      <c r="G8" s="20"/>
      <c r="H8" s="20"/>
      <c r="I8" s="20"/>
      <c r="J8" s="20"/>
      <c r="K8" s="11">
        <f>SUM(K9:K9)</f>
        <v>222186</v>
      </c>
      <c r="L8" s="11">
        <f>SUM(L9:L9)</f>
        <v>199967</v>
      </c>
      <c r="M8" s="11">
        <f>SUM(M9:M9)</f>
        <v>22219</v>
      </c>
      <c r="N8" s="11"/>
      <c r="O8" s="11">
        <f t="shared" ref="O8:W8" si="0">SUM(O9:O9)</f>
        <v>10170</v>
      </c>
      <c r="P8" s="11">
        <f t="shared" si="0"/>
        <v>11200</v>
      </c>
      <c r="Q8" s="11">
        <f t="shared" si="0"/>
        <v>0</v>
      </c>
      <c r="R8" s="11">
        <f t="shared" si="0"/>
        <v>0</v>
      </c>
      <c r="S8" s="11">
        <f t="shared" si="0"/>
        <v>0</v>
      </c>
      <c r="T8" s="11">
        <f t="shared" si="0"/>
        <v>11200</v>
      </c>
      <c r="U8" s="11">
        <f t="shared" si="0"/>
        <v>240</v>
      </c>
      <c r="V8" s="11">
        <f t="shared" si="0"/>
        <v>0</v>
      </c>
      <c r="W8" s="11">
        <f t="shared" si="0"/>
        <v>849</v>
      </c>
      <c r="X8" s="83"/>
      <c r="Y8" s="13"/>
    </row>
    <row r="9" spans="1:26" s="69" customFormat="1" ht="69" customHeight="1" x14ac:dyDescent="0.25">
      <c r="A9" s="300">
        <v>1</v>
      </c>
      <c r="B9" s="298" t="s">
        <v>47</v>
      </c>
      <c r="C9" s="61">
        <v>5011</v>
      </c>
      <c r="D9" s="61">
        <v>4374</v>
      </c>
      <c r="E9" s="122">
        <v>50</v>
      </c>
      <c r="F9" s="305">
        <v>60002101514</v>
      </c>
      <c r="G9" s="307" t="s">
        <v>76</v>
      </c>
      <c r="H9" s="309" t="s">
        <v>132</v>
      </c>
      <c r="I9" s="124"/>
      <c r="J9" s="311" t="s">
        <v>55</v>
      </c>
      <c r="K9" s="313">
        <v>222186</v>
      </c>
      <c r="L9" s="313">
        <v>199967</v>
      </c>
      <c r="M9" s="313">
        <f t="shared" ref="M9" si="1">+K9-L9</f>
        <v>22219</v>
      </c>
      <c r="N9" s="315" t="s">
        <v>77</v>
      </c>
      <c r="O9" s="317">
        <v>10170</v>
      </c>
      <c r="P9" s="321">
        <f>Q9+T9</f>
        <v>11200</v>
      </c>
      <c r="Q9" s="323">
        <f>R9+R10</f>
        <v>0</v>
      </c>
      <c r="R9" s="78">
        <v>0</v>
      </c>
      <c r="S9" s="78">
        <v>0</v>
      </c>
      <c r="T9" s="323">
        <f>U9+V9+U10+V10</f>
        <v>11200</v>
      </c>
      <c r="U9" s="81">
        <v>240</v>
      </c>
      <c r="V9" s="81">
        <v>0</v>
      </c>
      <c r="W9" s="325">
        <f>M9-O9-P9</f>
        <v>849</v>
      </c>
      <c r="X9" s="123">
        <v>1</v>
      </c>
      <c r="Y9" s="319" t="s">
        <v>122</v>
      </c>
    </row>
    <row r="10" spans="1:26" s="69" customFormat="1" ht="69" customHeight="1" x14ac:dyDescent="0.25">
      <c r="A10" s="301"/>
      <c r="B10" s="299"/>
      <c r="C10" s="241">
        <v>5169</v>
      </c>
      <c r="D10" s="241">
        <v>4374</v>
      </c>
      <c r="E10" s="241">
        <v>51</v>
      </c>
      <c r="F10" s="306"/>
      <c r="G10" s="308"/>
      <c r="H10" s="310"/>
      <c r="I10" s="124"/>
      <c r="J10" s="312"/>
      <c r="K10" s="314"/>
      <c r="L10" s="314"/>
      <c r="M10" s="314"/>
      <c r="N10" s="316"/>
      <c r="O10" s="318"/>
      <c r="P10" s="322"/>
      <c r="Q10" s="324"/>
      <c r="R10" s="78">
        <v>0</v>
      </c>
      <c r="S10" s="78">
        <v>0</v>
      </c>
      <c r="T10" s="324"/>
      <c r="U10" s="239">
        <v>10960</v>
      </c>
      <c r="V10" s="239">
        <v>0</v>
      </c>
      <c r="W10" s="326"/>
      <c r="X10" s="232">
        <v>1</v>
      </c>
      <c r="Y10" s="320"/>
    </row>
    <row r="11" spans="1:26" ht="35.450000000000003" customHeight="1" x14ac:dyDescent="0.25">
      <c r="A11" s="302" t="s">
        <v>61</v>
      </c>
      <c r="B11" s="303"/>
      <c r="C11" s="303"/>
      <c r="D11" s="303"/>
      <c r="E11" s="303"/>
      <c r="F11" s="303"/>
      <c r="G11" s="303"/>
      <c r="H11" s="303"/>
      <c r="I11" s="303"/>
      <c r="J11" s="304"/>
      <c r="K11" s="17">
        <f>K8</f>
        <v>222186</v>
      </c>
      <c r="L11" s="17">
        <f>L8</f>
        <v>199967</v>
      </c>
      <c r="M11" s="17">
        <f>M8</f>
        <v>22219</v>
      </c>
      <c r="N11" s="17"/>
      <c r="O11" s="17">
        <f t="shared" ref="O11:W11" si="2">O8</f>
        <v>10170</v>
      </c>
      <c r="P11" s="17">
        <f t="shared" si="2"/>
        <v>11200</v>
      </c>
      <c r="Q11" s="17">
        <f t="shared" si="2"/>
        <v>0</v>
      </c>
      <c r="R11" s="17">
        <f t="shared" si="2"/>
        <v>0</v>
      </c>
      <c r="S11" s="17">
        <f t="shared" si="2"/>
        <v>0</v>
      </c>
      <c r="T11" s="17">
        <f t="shared" si="2"/>
        <v>11200</v>
      </c>
      <c r="U11" s="17">
        <f t="shared" si="2"/>
        <v>240</v>
      </c>
      <c r="V11" s="17">
        <f t="shared" si="2"/>
        <v>0</v>
      </c>
      <c r="W11" s="17">
        <f t="shared" si="2"/>
        <v>849</v>
      </c>
      <c r="X11" s="82"/>
      <c r="Y11" s="19"/>
    </row>
    <row r="12" spans="1:26" s="55" customFormat="1" x14ac:dyDescent="0.25">
      <c r="A12" s="53"/>
      <c r="B12" s="53"/>
      <c r="C12" s="53"/>
      <c r="D12" s="53"/>
      <c r="E12" s="53"/>
      <c r="F12" s="53"/>
      <c r="G12" s="53"/>
      <c r="H12" s="53"/>
      <c r="I12" s="57"/>
      <c r="J12" s="72"/>
      <c r="K12" s="73"/>
      <c r="L12" s="73"/>
      <c r="M12" s="73"/>
      <c r="X12" s="54"/>
      <c r="Y12" s="74"/>
      <c r="Z12" s="57"/>
    </row>
    <row r="13" spans="1:26" s="55" customFormat="1" x14ac:dyDescent="0.25">
      <c r="A13" s="53"/>
      <c r="B13" s="53"/>
      <c r="C13" s="53"/>
      <c r="D13" s="53"/>
      <c r="E13" s="53"/>
      <c r="F13" s="53"/>
      <c r="G13" s="53"/>
      <c r="H13" s="53"/>
      <c r="I13" s="57"/>
      <c r="J13" s="72"/>
      <c r="K13" s="73"/>
      <c r="L13" s="73"/>
      <c r="M13" s="73"/>
      <c r="X13" s="54"/>
      <c r="Y13" s="74"/>
      <c r="Z13" s="57"/>
    </row>
    <row r="14" spans="1:26" s="55" customFormat="1" x14ac:dyDescent="0.25">
      <c r="A14" s="53"/>
      <c r="B14" s="53"/>
      <c r="C14" s="53"/>
      <c r="D14" s="53"/>
      <c r="E14" s="53"/>
      <c r="F14" s="53"/>
      <c r="G14" s="53"/>
      <c r="H14" s="53"/>
      <c r="I14" s="57"/>
      <c r="J14" s="72"/>
      <c r="K14" s="73"/>
      <c r="L14" s="73"/>
      <c r="M14" s="73"/>
      <c r="X14" s="54"/>
      <c r="Y14" s="74"/>
      <c r="Z14" s="57"/>
    </row>
    <row r="15" spans="1:26" s="55" customFormat="1" x14ac:dyDescent="0.25">
      <c r="A15" s="53"/>
      <c r="B15" s="53"/>
      <c r="C15" s="53"/>
      <c r="D15" s="53"/>
      <c r="E15" s="53"/>
      <c r="F15" s="53"/>
      <c r="G15" s="53"/>
      <c r="H15" s="53"/>
      <c r="I15" s="57"/>
      <c r="J15" s="72"/>
      <c r="K15" s="73"/>
      <c r="L15" s="73"/>
      <c r="M15" s="73"/>
      <c r="X15" s="54"/>
      <c r="Y15" s="74"/>
      <c r="Z15" s="57"/>
    </row>
    <row r="16" spans="1:26" s="55" customFormat="1" x14ac:dyDescent="0.25">
      <c r="A16" s="53"/>
      <c r="B16" s="53"/>
      <c r="C16" s="53"/>
      <c r="D16" s="53"/>
      <c r="E16" s="53"/>
      <c r="F16" s="53"/>
      <c r="G16" s="53"/>
      <c r="H16" s="53"/>
      <c r="I16" s="57"/>
      <c r="J16" s="72"/>
      <c r="K16" s="73"/>
      <c r="L16" s="73"/>
      <c r="M16" s="73"/>
      <c r="X16" s="54"/>
      <c r="Y16" s="74"/>
      <c r="Z16" s="57"/>
    </row>
    <row r="17" spans="1:26" s="55" customFormat="1" x14ac:dyDescent="0.25">
      <c r="A17" s="53"/>
      <c r="B17" s="53"/>
      <c r="C17" s="53"/>
      <c r="D17" s="53"/>
      <c r="E17" s="53"/>
      <c r="F17" s="53"/>
      <c r="G17" s="53"/>
      <c r="H17" s="53"/>
      <c r="I17" s="57"/>
      <c r="J17" s="72"/>
      <c r="K17" s="73"/>
      <c r="L17" s="73"/>
      <c r="M17" s="73"/>
      <c r="X17" s="54"/>
      <c r="Y17" s="74"/>
      <c r="Z17" s="57"/>
    </row>
    <row r="18" spans="1:26" s="55" customFormat="1" x14ac:dyDescent="0.25">
      <c r="A18" s="53"/>
      <c r="B18" s="53"/>
      <c r="C18" s="53"/>
      <c r="D18" s="53"/>
      <c r="E18" s="53"/>
      <c r="F18" s="53"/>
      <c r="G18" s="53"/>
      <c r="H18" s="53"/>
      <c r="I18" s="57"/>
      <c r="J18" s="72"/>
      <c r="K18" s="73"/>
      <c r="L18" s="73"/>
      <c r="M18" s="73"/>
      <c r="X18" s="54"/>
      <c r="Y18" s="74"/>
      <c r="Z18" s="57"/>
    </row>
    <row r="19" spans="1:26" s="55" customFormat="1" x14ac:dyDescent="0.25">
      <c r="A19" s="53"/>
      <c r="B19" s="53"/>
      <c r="C19" s="53"/>
      <c r="D19" s="53"/>
      <c r="E19" s="53"/>
      <c r="F19" s="53"/>
      <c r="G19" s="53"/>
      <c r="H19" s="53"/>
      <c r="I19" s="57"/>
      <c r="J19" s="72"/>
      <c r="K19" s="73"/>
      <c r="L19" s="73"/>
      <c r="M19" s="73"/>
      <c r="X19" s="54"/>
      <c r="Y19" s="74"/>
      <c r="Z19" s="57"/>
    </row>
    <row r="20" spans="1:26" s="55" customFormat="1" x14ac:dyDescent="0.25">
      <c r="A20" s="53"/>
      <c r="B20" s="53"/>
      <c r="C20" s="53"/>
      <c r="D20" s="53"/>
      <c r="E20" s="53"/>
      <c r="F20" s="53"/>
      <c r="G20" s="53"/>
      <c r="H20" s="53"/>
      <c r="I20" s="57"/>
      <c r="J20" s="72"/>
      <c r="K20" s="73"/>
      <c r="L20" s="73"/>
      <c r="M20" s="73"/>
      <c r="X20" s="54"/>
      <c r="Y20" s="74"/>
      <c r="Z20" s="57"/>
    </row>
    <row r="21" spans="1:26" s="55" customFormat="1" x14ac:dyDescent="0.25">
      <c r="A21" s="53"/>
      <c r="B21" s="53"/>
      <c r="C21" s="53"/>
      <c r="D21" s="53"/>
      <c r="E21" s="53"/>
      <c r="F21" s="53"/>
      <c r="G21" s="53"/>
      <c r="H21" s="53"/>
      <c r="I21" s="57"/>
      <c r="J21" s="72"/>
      <c r="K21" s="73"/>
      <c r="L21" s="73"/>
      <c r="M21" s="73"/>
      <c r="X21" s="54"/>
      <c r="Y21" s="74"/>
      <c r="Z21" s="57"/>
    </row>
    <row r="22" spans="1:26" s="55" customFormat="1" x14ac:dyDescent="0.25">
      <c r="A22" s="53"/>
      <c r="B22" s="53"/>
      <c r="C22" s="53"/>
      <c r="D22" s="53"/>
      <c r="E22" s="53"/>
      <c r="F22" s="53"/>
      <c r="G22" s="53"/>
      <c r="H22" s="53"/>
      <c r="I22" s="57"/>
      <c r="J22" s="72"/>
      <c r="K22" s="73"/>
      <c r="L22" s="73"/>
      <c r="M22" s="73"/>
      <c r="X22" s="54"/>
      <c r="Y22" s="74"/>
      <c r="Z22" s="57"/>
    </row>
    <row r="23" spans="1:26" s="55" customFormat="1" x14ac:dyDescent="0.25">
      <c r="A23" s="53"/>
      <c r="B23" s="53"/>
      <c r="C23" s="53"/>
      <c r="D23" s="53"/>
      <c r="E23" s="53"/>
      <c r="F23" s="53"/>
      <c r="G23" s="53"/>
      <c r="H23" s="53"/>
      <c r="I23" s="57"/>
      <c r="J23" s="72"/>
      <c r="K23" s="73"/>
      <c r="L23" s="73"/>
      <c r="M23" s="73"/>
      <c r="X23" s="54"/>
      <c r="Y23" s="74"/>
      <c r="Z23" s="57"/>
    </row>
    <row r="24" spans="1:26" s="55" customFormat="1" x14ac:dyDescent="0.25">
      <c r="A24" s="53"/>
      <c r="B24" s="53"/>
      <c r="C24" s="53"/>
      <c r="D24" s="53"/>
      <c r="E24" s="53"/>
      <c r="F24" s="53"/>
      <c r="G24" s="53"/>
      <c r="H24" s="53"/>
      <c r="I24" s="57"/>
      <c r="J24" s="53"/>
      <c r="K24" s="73"/>
      <c r="L24" s="73"/>
      <c r="M24" s="73"/>
      <c r="X24" s="54"/>
      <c r="Y24" s="74"/>
      <c r="Z24" s="57"/>
    </row>
    <row r="25" spans="1:26" s="55" customFormat="1" x14ac:dyDescent="0.25">
      <c r="A25" s="53"/>
      <c r="B25" s="53"/>
      <c r="C25" s="53"/>
      <c r="D25" s="53"/>
      <c r="E25" s="53"/>
      <c r="F25" s="53"/>
      <c r="G25" s="53"/>
      <c r="H25" s="53"/>
      <c r="I25" s="57"/>
      <c r="J25" s="53"/>
      <c r="K25" s="73"/>
      <c r="L25" s="73"/>
      <c r="M25" s="73"/>
      <c r="X25" s="54"/>
      <c r="Y25" s="74"/>
      <c r="Z25" s="57"/>
    </row>
    <row r="26" spans="1:26" s="55" customFormat="1" x14ac:dyDescent="0.25">
      <c r="A26" s="53"/>
      <c r="B26" s="53"/>
      <c r="C26" s="53"/>
      <c r="D26" s="53"/>
      <c r="E26" s="53"/>
      <c r="F26" s="53"/>
      <c r="G26" s="53"/>
      <c r="H26" s="53"/>
      <c r="I26" s="57"/>
      <c r="J26" s="53"/>
      <c r="K26" s="73"/>
      <c r="L26" s="73"/>
      <c r="M26" s="73"/>
      <c r="X26" s="54"/>
      <c r="Y26" s="74"/>
      <c r="Z26" s="57"/>
    </row>
    <row r="27" spans="1:26" s="55" customFormat="1" x14ac:dyDescent="0.25">
      <c r="A27" s="53"/>
      <c r="B27" s="53"/>
      <c r="C27" s="53"/>
      <c r="D27" s="53"/>
      <c r="E27" s="53"/>
      <c r="F27" s="53"/>
      <c r="G27" s="53"/>
      <c r="H27" s="53"/>
      <c r="I27" s="57"/>
      <c r="J27" s="53"/>
      <c r="K27" s="73"/>
      <c r="L27" s="73"/>
      <c r="M27" s="73"/>
      <c r="X27" s="54"/>
      <c r="Y27" s="74"/>
      <c r="Z27" s="57"/>
    </row>
    <row r="28" spans="1:26" s="55" customFormat="1" x14ac:dyDescent="0.25">
      <c r="A28" s="53"/>
      <c r="B28" s="53"/>
      <c r="C28" s="53"/>
      <c r="D28" s="53"/>
      <c r="E28" s="53"/>
      <c r="F28" s="53"/>
      <c r="G28" s="53"/>
      <c r="H28" s="53"/>
      <c r="I28" s="57"/>
      <c r="J28" s="53"/>
      <c r="K28" s="73"/>
      <c r="L28" s="73"/>
      <c r="M28" s="73"/>
      <c r="X28" s="54"/>
      <c r="Y28" s="74"/>
      <c r="Z28" s="57"/>
    </row>
    <row r="29" spans="1:26" s="55" customFormat="1" x14ac:dyDescent="0.25">
      <c r="A29" s="53"/>
      <c r="B29" s="53"/>
      <c r="C29" s="53"/>
      <c r="D29" s="53"/>
      <c r="E29" s="53"/>
      <c r="F29" s="53"/>
      <c r="G29" s="53"/>
      <c r="H29" s="53"/>
      <c r="I29" s="57"/>
      <c r="J29" s="53"/>
      <c r="K29" s="73"/>
      <c r="L29" s="73"/>
      <c r="M29" s="73"/>
      <c r="X29" s="54"/>
      <c r="Y29" s="74"/>
      <c r="Z29" s="57"/>
    </row>
    <row r="30" spans="1:26" s="55" customFormat="1" x14ac:dyDescent="0.25">
      <c r="A30" s="53"/>
      <c r="B30" s="53"/>
      <c r="C30" s="53"/>
      <c r="D30" s="53"/>
      <c r="E30" s="53"/>
      <c r="F30" s="53"/>
      <c r="G30" s="53"/>
      <c r="H30" s="53"/>
      <c r="I30" s="57"/>
      <c r="J30" s="53"/>
      <c r="K30" s="73"/>
      <c r="L30" s="73"/>
      <c r="M30" s="73"/>
      <c r="X30" s="54"/>
      <c r="Y30" s="74"/>
      <c r="Z30" s="57"/>
    </row>
    <row r="31" spans="1:26" s="55" customFormat="1" x14ac:dyDescent="0.25">
      <c r="A31" s="53"/>
      <c r="B31" s="53"/>
      <c r="C31" s="53"/>
      <c r="D31" s="53"/>
      <c r="E31" s="53"/>
      <c r="F31" s="53"/>
      <c r="G31" s="53"/>
      <c r="H31" s="53"/>
      <c r="I31" s="57"/>
      <c r="J31" s="53"/>
      <c r="K31" s="73"/>
      <c r="L31" s="73"/>
      <c r="M31" s="73"/>
      <c r="X31" s="54"/>
      <c r="Y31" s="74"/>
      <c r="Z31" s="57"/>
    </row>
    <row r="32" spans="1:26" s="55" customFormat="1" x14ac:dyDescent="0.25">
      <c r="A32" s="53"/>
      <c r="B32" s="53"/>
      <c r="C32" s="53"/>
      <c r="D32" s="53"/>
      <c r="E32" s="53"/>
      <c r="F32" s="53"/>
      <c r="G32" s="53"/>
      <c r="H32" s="53"/>
      <c r="I32" s="57"/>
      <c r="J32" s="53"/>
      <c r="K32" s="73"/>
      <c r="L32" s="73"/>
      <c r="M32" s="73"/>
      <c r="X32" s="54"/>
      <c r="Y32" s="74"/>
      <c r="Z32" s="57"/>
    </row>
    <row r="33" spans="1:26" s="55" customFormat="1" x14ac:dyDescent="0.25">
      <c r="A33" s="53"/>
      <c r="B33" s="53"/>
      <c r="C33" s="53"/>
      <c r="D33" s="53"/>
      <c r="E33" s="53"/>
      <c r="F33" s="53"/>
      <c r="G33" s="53"/>
      <c r="H33" s="53"/>
      <c r="I33" s="57"/>
      <c r="J33" s="53"/>
      <c r="K33" s="73"/>
      <c r="L33" s="73"/>
      <c r="M33" s="73"/>
      <c r="X33" s="54"/>
      <c r="Y33" s="74"/>
      <c r="Z33" s="57"/>
    </row>
    <row r="34" spans="1:26" s="55" customFormat="1" x14ac:dyDescent="0.25">
      <c r="A34" s="53"/>
      <c r="B34" s="53"/>
      <c r="C34" s="53"/>
      <c r="D34" s="53"/>
      <c r="E34" s="53"/>
      <c r="F34" s="53"/>
      <c r="G34" s="53"/>
      <c r="H34" s="53"/>
      <c r="I34" s="57"/>
      <c r="J34" s="53"/>
      <c r="K34" s="73"/>
      <c r="L34" s="73"/>
      <c r="M34" s="73"/>
      <c r="X34" s="54"/>
      <c r="Y34" s="74"/>
      <c r="Z34" s="57"/>
    </row>
    <row r="35" spans="1:26" s="55" customFormat="1" x14ac:dyDescent="0.25">
      <c r="A35" s="57"/>
      <c r="B35" s="57"/>
      <c r="C35" s="57"/>
      <c r="D35" s="57"/>
      <c r="E35" s="57"/>
      <c r="F35" s="57"/>
      <c r="G35" s="57"/>
      <c r="H35" s="57"/>
      <c r="I35" s="57"/>
      <c r="J35" s="53"/>
      <c r="K35" s="73"/>
      <c r="L35" s="73"/>
      <c r="M35" s="73"/>
      <c r="X35" s="54"/>
      <c r="Y35" s="74"/>
      <c r="Z35" s="57"/>
    </row>
    <row r="36" spans="1:26" s="55" customFormat="1" x14ac:dyDescent="0.25">
      <c r="A36" s="57"/>
      <c r="B36" s="57"/>
      <c r="C36" s="57"/>
      <c r="D36" s="57"/>
      <c r="E36" s="57"/>
      <c r="F36" s="57"/>
      <c r="G36" s="57"/>
      <c r="H36" s="57"/>
      <c r="I36" s="57"/>
      <c r="J36" s="53"/>
      <c r="K36" s="73"/>
      <c r="L36" s="73"/>
      <c r="M36" s="73"/>
      <c r="X36" s="54"/>
      <c r="Y36" s="74"/>
      <c r="Z36" s="57"/>
    </row>
    <row r="37" spans="1:26" s="55" customFormat="1" x14ac:dyDescent="0.25">
      <c r="A37" s="57"/>
      <c r="B37" s="57"/>
      <c r="C37" s="57"/>
      <c r="D37" s="57"/>
      <c r="E37" s="57"/>
      <c r="F37" s="57"/>
      <c r="G37" s="57"/>
      <c r="H37" s="57"/>
      <c r="I37" s="57"/>
      <c r="J37" s="53"/>
      <c r="K37" s="73"/>
      <c r="L37" s="73"/>
      <c r="M37" s="73"/>
      <c r="X37" s="54"/>
      <c r="Y37" s="74"/>
      <c r="Z37" s="57"/>
    </row>
    <row r="38" spans="1:26" s="55" customFormat="1" x14ac:dyDescent="0.25">
      <c r="A38" s="57"/>
      <c r="B38" s="57"/>
      <c r="C38" s="57"/>
      <c r="D38" s="57"/>
      <c r="E38" s="57"/>
      <c r="F38" s="57"/>
      <c r="G38" s="57"/>
      <c r="H38" s="57"/>
      <c r="I38" s="57"/>
      <c r="J38" s="53"/>
      <c r="K38" s="73"/>
      <c r="L38" s="73"/>
      <c r="M38" s="73"/>
      <c r="X38" s="54"/>
      <c r="Y38" s="74"/>
      <c r="Z38" s="57"/>
    </row>
    <row r="39" spans="1:26" s="55" customFormat="1" x14ac:dyDescent="0.25">
      <c r="A39" s="57"/>
      <c r="B39" s="57"/>
      <c r="C39" s="57"/>
      <c r="D39" s="57"/>
      <c r="E39" s="57"/>
      <c r="F39" s="57"/>
      <c r="G39" s="57"/>
      <c r="H39" s="57"/>
      <c r="I39" s="57"/>
      <c r="J39" s="53"/>
      <c r="K39" s="73"/>
      <c r="L39" s="73"/>
      <c r="M39" s="73"/>
      <c r="X39" s="54"/>
      <c r="Y39" s="74"/>
      <c r="Z39" s="57"/>
    </row>
    <row r="40" spans="1:26" s="55" customFormat="1" x14ac:dyDescent="0.25">
      <c r="A40" s="57"/>
      <c r="B40" s="57"/>
      <c r="C40" s="57"/>
      <c r="D40" s="57"/>
      <c r="E40" s="57"/>
      <c r="F40" s="57"/>
      <c r="G40" s="57"/>
      <c r="H40" s="57"/>
      <c r="I40" s="57"/>
      <c r="J40" s="53"/>
      <c r="K40" s="73"/>
      <c r="L40" s="73"/>
      <c r="M40" s="73"/>
      <c r="X40" s="54"/>
      <c r="Y40" s="74"/>
      <c r="Z40" s="57"/>
    </row>
    <row r="41" spans="1:26" s="55" customFormat="1" x14ac:dyDescent="0.25">
      <c r="A41" s="57"/>
      <c r="B41" s="57"/>
      <c r="C41" s="57"/>
      <c r="D41" s="57"/>
      <c r="E41" s="57"/>
      <c r="F41" s="57"/>
      <c r="G41" s="57"/>
      <c r="H41" s="57"/>
      <c r="I41" s="57"/>
      <c r="J41" s="53"/>
      <c r="K41" s="73"/>
      <c r="L41" s="73"/>
      <c r="M41" s="73"/>
      <c r="X41" s="54"/>
      <c r="Y41" s="74"/>
      <c r="Z41" s="57"/>
    </row>
    <row r="42" spans="1:26" s="55" customFormat="1" x14ac:dyDescent="0.25">
      <c r="A42" s="57"/>
      <c r="B42" s="57"/>
      <c r="C42" s="57"/>
      <c r="D42" s="57"/>
      <c r="E42" s="57"/>
      <c r="F42" s="57"/>
      <c r="G42" s="57"/>
      <c r="H42" s="57"/>
      <c r="I42" s="57"/>
      <c r="J42" s="53"/>
      <c r="K42" s="73"/>
      <c r="L42" s="73"/>
      <c r="M42" s="73"/>
      <c r="X42" s="54"/>
      <c r="Y42" s="74"/>
      <c r="Z42" s="57"/>
    </row>
    <row r="43" spans="1:26" s="55" customFormat="1" x14ac:dyDescent="0.25">
      <c r="A43" s="57"/>
      <c r="B43" s="57"/>
      <c r="C43" s="57"/>
      <c r="D43" s="57"/>
      <c r="E43" s="57"/>
      <c r="F43" s="57"/>
      <c r="G43" s="57"/>
      <c r="H43" s="57"/>
      <c r="I43" s="57"/>
      <c r="J43" s="53"/>
      <c r="K43" s="73"/>
      <c r="L43" s="73"/>
      <c r="M43" s="73"/>
      <c r="X43" s="54"/>
      <c r="Y43" s="74"/>
      <c r="Z43" s="57"/>
    </row>
    <row r="44" spans="1:26" s="55" customFormat="1" x14ac:dyDescent="0.25">
      <c r="A44" s="57"/>
      <c r="B44" s="57"/>
      <c r="C44" s="57"/>
      <c r="D44" s="57"/>
      <c r="E44" s="57"/>
      <c r="F44" s="57"/>
      <c r="G44" s="57"/>
      <c r="H44" s="57"/>
      <c r="I44" s="57"/>
      <c r="J44" s="53"/>
      <c r="K44" s="73"/>
      <c r="L44" s="73"/>
      <c r="M44" s="73"/>
      <c r="X44" s="54"/>
      <c r="Y44" s="74"/>
      <c r="Z44" s="57"/>
    </row>
    <row r="45" spans="1:26" s="55" customFormat="1" x14ac:dyDescent="0.25">
      <c r="A45" s="57"/>
      <c r="B45" s="57"/>
      <c r="C45" s="57"/>
      <c r="D45" s="57"/>
      <c r="E45" s="57"/>
      <c r="F45" s="57"/>
      <c r="G45" s="57"/>
      <c r="H45" s="57"/>
      <c r="I45" s="57"/>
      <c r="J45" s="53"/>
      <c r="K45" s="73"/>
      <c r="L45" s="73"/>
      <c r="M45" s="73"/>
      <c r="X45" s="54"/>
      <c r="Y45" s="74"/>
      <c r="Z45" s="57"/>
    </row>
    <row r="46" spans="1:26" s="55" customFormat="1" x14ac:dyDescent="0.25">
      <c r="A46" s="57"/>
      <c r="B46" s="57"/>
      <c r="C46" s="57"/>
      <c r="D46" s="57"/>
      <c r="E46" s="57"/>
      <c r="F46" s="57"/>
      <c r="G46" s="57"/>
      <c r="H46" s="57"/>
      <c r="I46" s="57"/>
      <c r="J46" s="53"/>
      <c r="K46" s="73"/>
      <c r="L46" s="73"/>
      <c r="M46" s="73"/>
      <c r="X46" s="54"/>
      <c r="Y46" s="74"/>
      <c r="Z46" s="57"/>
    </row>
    <row r="47" spans="1:26" s="55" customFormat="1" x14ac:dyDescent="0.25">
      <c r="A47" s="57"/>
      <c r="B47" s="57"/>
      <c r="C47" s="57"/>
      <c r="D47" s="57"/>
      <c r="E47" s="57"/>
      <c r="F47" s="57"/>
      <c r="G47" s="57"/>
      <c r="H47" s="57"/>
      <c r="I47" s="57"/>
      <c r="J47" s="53"/>
      <c r="K47" s="73"/>
      <c r="L47" s="73"/>
      <c r="M47" s="73"/>
      <c r="X47" s="54"/>
      <c r="Y47" s="74"/>
      <c r="Z47" s="57"/>
    </row>
    <row r="48" spans="1:26" s="55" customFormat="1" x14ac:dyDescent="0.25">
      <c r="A48" s="57"/>
      <c r="B48" s="57"/>
      <c r="C48" s="57"/>
      <c r="D48" s="57"/>
      <c r="E48" s="57"/>
      <c r="F48" s="57"/>
      <c r="G48" s="57"/>
      <c r="H48" s="57"/>
      <c r="I48" s="57"/>
      <c r="J48" s="53"/>
      <c r="K48" s="73"/>
      <c r="L48" s="73"/>
      <c r="M48" s="73"/>
      <c r="X48" s="54"/>
      <c r="Y48" s="74"/>
      <c r="Z48" s="57"/>
    </row>
    <row r="49" spans="1:26" s="55" customFormat="1" x14ac:dyDescent="0.25">
      <c r="A49" s="57"/>
      <c r="B49" s="57"/>
      <c r="C49" s="57"/>
      <c r="D49" s="57"/>
      <c r="E49" s="57"/>
      <c r="F49" s="57"/>
      <c r="G49" s="57"/>
      <c r="H49" s="57"/>
      <c r="I49" s="57"/>
      <c r="J49" s="53"/>
      <c r="K49" s="73"/>
      <c r="L49" s="73"/>
      <c r="M49" s="73"/>
      <c r="X49" s="54"/>
      <c r="Y49" s="74"/>
      <c r="Z49" s="57"/>
    </row>
    <row r="50" spans="1:26" s="55" customFormat="1" x14ac:dyDescent="0.25">
      <c r="A50" s="57"/>
      <c r="B50" s="57"/>
      <c r="C50" s="57"/>
      <c r="D50" s="57"/>
      <c r="E50" s="57"/>
      <c r="F50" s="57"/>
      <c r="G50" s="57"/>
      <c r="H50" s="57"/>
      <c r="I50" s="57"/>
      <c r="J50" s="53"/>
      <c r="K50" s="73"/>
      <c r="L50" s="73"/>
      <c r="M50" s="73"/>
      <c r="X50" s="54"/>
      <c r="Y50" s="74"/>
      <c r="Z50" s="57"/>
    </row>
    <row r="51" spans="1:26" s="55" customFormat="1" x14ac:dyDescent="0.25">
      <c r="A51" s="57"/>
      <c r="B51" s="57"/>
      <c r="C51" s="57"/>
      <c r="D51" s="57"/>
      <c r="E51" s="57"/>
      <c r="F51" s="57"/>
      <c r="G51" s="57"/>
      <c r="H51" s="57"/>
      <c r="I51" s="57"/>
      <c r="J51" s="53"/>
      <c r="K51" s="73"/>
      <c r="L51" s="73"/>
      <c r="M51" s="73"/>
      <c r="X51" s="54"/>
      <c r="Y51" s="74"/>
      <c r="Z51" s="57"/>
    </row>
    <row r="52" spans="1:26" s="55" customFormat="1" x14ac:dyDescent="0.25">
      <c r="A52" s="57"/>
      <c r="B52" s="57"/>
      <c r="C52" s="57"/>
      <c r="D52" s="57"/>
      <c r="E52" s="57"/>
      <c r="F52" s="57"/>
      <c r="G52" s="57"/>
      <c r="H52" s="57"/>
      <c r="I52" s="57"/>
      <c r="J52" s="53"/>
      <c r="K52" s="73"/>
      <c r="L52" s="73"/>
      <c r="M52" s="73"/>
      <c r="X52" s="54"/>
      <c r="Y52" s="74"/>
      <c r="Z52" s="57"/>
    </row>
    <row r="53" spans="1:26" s="55" customFormat="1" x14ac:dyDescent="0.25">
      <c r="A53" s="57"/>
      <c r="B53" s="57"/>
      <c r="C53" s="57"/>
      <c r="D53" s="57"/>
      <c r="E53" s="57"/>
      <c r="F53" s="57"/>
      <c r="G53" s="57"/>
      <c r="H53" s="57"/>
      <c r="I53" s="57"/>
      <c r="J53" s="53"/>
      <c r="K53" s="73"/>
      <c r="L53" s="73"/>
      <c r="M53" s="73"/>
      <c r="X53" s="54"/>
      <c r="Y53" s="74"/>
      <c r="Z53" s="57"/>
    </row>
    <row r="54" spans="1:26" s="55" customFormat="1" x14ac:dyDescent="0.25">
      <c r="A54" s="57"/>
      <c r="B54" s="57"/>
      <c r="C54" s="57"/>
      <c r="D54" s="57"/>
      <c r="E54" s="57"/>
      <c r="F54" s="57"/>
      <c r="G54" s="57"/>
      <c r="H54" s="57"/>
      <c r="I54" s="57"/>
      <c r="J54" s="53"/>
      <c r="K54" s="73"/>
      <c r="L54" s="73"/>
      <c r="M54" s="73"/>
      <c r="X54" s="54"/>
      <c r="Y54" s="74"/>
      <c r="Z54" s="57"/>
    </row>
    <row r="55" spans="1:26" s="55" customFormat="1" x14ac:dyDescent="0.25">
      <c r="A55" s="57"/>
      <c r="B55" s="57"/>
      <c r="C55" s="57"/>
      <c r="D55" s="57"/>
      <c r="E55" s="57"/>
      <c r="F55" s="57"/>
      <c r="G55" s="57"/>
      <c r="H55" s="57"/>
      <c r="I55" s="57"/>
      <c r="J55" s="53"/>
      <c r="K55" s="73"/>
      <c r="L55" s="73"/>
      <c r="M55" s="73"/>
      <c r="X55" s="54"/>
      <c r="Y55" s="74"/>
      <c r="Z55" s="57"/>
    </row>
    <row r="56" spans="1:26" s="55" customFormat="1" x14ac:dyDescent="0.25">
      <c r="A56" s="57"/>
      <c r="B56" s="57"/>
      <c r="C56" s="57"/>
      <c r="D56" s="57"/>
      <c r="E56" s="57"/>
      <c r="F56" s="57"/>
      <c r="G56" s="57"/>
      <c r="H56" s="57"/>
      <c r="I56" s="57"/>
      <c r="J56" s="53"/>
      <c r="K56" s="73"/>
      <c r="L56" s="73"/>
      <c r="M56" s="73"/>
      <c r="X56" s="54"/>
      <c r="Y56" s="74"/>
      <c r="Z56" s="57"/>
    </row>
    <row r="57" spans="1:26" s="55" customFormat="1" x14ac:dyDescent="0.25">
      <c r="A57" s="57"/>
      <c r="B57" s="57"/>
      <c r="C57" s="57"/>
      <c r="D57" s="57"/>
      <c r="E57" s="57"/>
      <c r="F57" s="57"/>
      <c r="G57" s="57"/>
      <c r="H57" s="57"/>
      <c r="I57" s="57"/>
      <c r="J57" s="53"/>
      <c r="K57" s="73"/>
      <c r="L57" s="73"/>
      <c r="M57" s="73"/>
      <c r="X57" s="54"/>
      <c r="Y57" s="74"/>
      <c r="Z57" s="57"/>
    </row>
    <row r="58" spans="1:26" s="55" customFormat="1" x14ac:dyDescent="0.25">
      <c r="A58" s="57"/>
      <c r="B58" s="57"/>
      <c r="C58" s="57"/>
      <c r="D58" s="57"/>
      <c r="E58" s="57"/>
      <c r="F58" s="57"/>
      <c r="G58" s="57"/>
      <c r="H58" s="57"/>
      <c r="I58" s="57"/>
      <c r="J58" s="53"/>
      <c r="K58" s="73"/>
      <c r="L58" s="73"/>
      <c r="M58" s="73"/>
      <c r="X58" s="54"/>
      <c r="Y58" s="74"/>
      <c r="Z58" s="57"/>
    </row>
    <row r="59" spans="1:26" s="55" customFormat="1" x14ac:dyDescent="0.25">
      <c r="A59" s="57"/>
      <c r="B59" s="57"/>
      <c r="C59" s="57"/>
      <c r="D59" s="57"/>
      <c r="E59" s="57"/>
      <c r="F59" s="57"/>
      <c r="G59" s="57"/>
      <c r="H59" s="57"/>
      <c r="I59" s="57"/>
      <c r="J59" s="53"/>
      <c r="K59" s="73"/>
      <c r="L59" s="73"/>
      <c r="M59" s="73"/>
      <c r="X59" s="54"/>
      <c r="Y59" s="74"/>
      <c r="Z59" s="57"/>
    </row>
    <row r="60" spans="1:26" s="55" customFormat="1" x14ac:dyDescent="0.25">
      <c r="A60" s="57"/>
      <c r="B60" s="57"/>
      <c r="C60" s="57"/>
      <c r="D60" s="57"/>
      <c r="E60" s="57"/>
      <c r="F60" s="57"/>
      <c r="G60" s="57"/>
      <c r="H60" s="57"/>
      <c r="I60" s="57"/>
      <c r="J60" s="53"/>
      <c r="K60" s="73"/>
      <c r="L60" s="73"/>
      <c r="M60" s="73"/>
      <c r="X60" s="54"/>
      <c r="Y60" s="74"/>
      <c r="Z60" s="57"/>
    </row>
    <row r="61" spans="1:26" s="55" customFormat="1" x14ac:dyDescent="0.25">
      <c r="A61" s="57"/>
      <c r="B61" s="57"/>
      <c r="C61" s="57"/>
      <c r="D61" s="57"/>
      <c r="E61" s="57"/>
      <c r="F61" s="57"/>
      <c r="G61" s="57"/>
      <c r="H61" s="57"/>
      <c r="I61" s="57"/>
      <c r="J61" s="53"/>
      <c r="K61" s="73"/>
      <c r="L61" s="73"/>
      <c r="M61" s="73"/>
      <c r="X61" s="54"/>
      <c r="Y61" s="74"/>
      <c r="Z61" s="57"/>
    </row>
    <row r="62" spans="1:26" s="55" customFormat="1" x14ac:dyDescent="0.25">
      <c r="A62" s="57"/>
      <c r="B62" s="57"/>
      <c r="C62" s="57"/>
      <c r="D62" s="57"/>
      <c r="E62" s="57"/>
      <c r="F62" s="57"/>
      <c r="G62" s="57"/>
      <c r="H62" s="57"/>
      <c r="I62" s="57"/>
      <c r="J62" s="53"/>
      <c r="K62" s="73"/>
      <c r="L62" s="73"/>
      <c r="M62" s="73"/>
      <c r="X62" s="54"/>
      <c r="Y62" s="74"/>
      <c r="Z62" s="57"/>
    </row>
    <row r="63" spans="1:26" s="55" customFormat="1" x14ac:dyDescent="0.25">
      <c r="A63" s="57"/>
      <c r="B63" s="57"/>
      <c r="C63" s="57"/>
      <c r="D63" s="57"/>
      <c r="E63" s="57"/>
      <c r="F63" s="57"/>
      <c r="G63" s="57"/>
      <c r="H63" s="57"/>
      <c r="I63" s="57"/>
      <c r="J63" s="53"/>
      <c r="K63" s="73"/>
      <c r="L63" s="73"/>
      <c r="M63" s="73"/>
      <c r="X63" s="54"/>
      <c r="Y63" s="74"/>
      <c r="Z63" s="57"/>
    </row>
    <row r="64" spans="1:26" s="55" customFormat="1" x14ac:dyDescent="0.25">
      <c r="A64" s="57"/>
      <c r="B64" s="57"/>
      <c r="C64" s="57"/>
      <c r="D64" s="57"/>
      <c r="E64" s="57"/>
      <c r="F64" s="57"/>
      <c r="G64" s="57"/>
      <c r="H64" s="57"/>
      <c r="I64" s="57"/>
      <c r="J64" s="53"/>
      <c r="K64" s="73"/>
      <c r="L64" s="73"/>
      <c r="M64" s="73"/>
      <c r="X64" s="54"/>
      <c r="Y64" s="74"/>
      <c r="Z64" s="57"/>
    </row>
    <row r="65" spans="1:26" s="55" customFormat="1" x14ac:dyDescent="0.25">
      <c r="A65" s="57"/>
      <c r="B65" s="57"/>
      <c r="C65" s="57"/>
      <c r="D65" s="57"/>
      <c r="E65" s="57"/>
      <c r="F65" s="57"/>
      <c r="G65" s="57"/>
      <c r="H65" s="57"/>
      <c r="I65" s="57"/>
      <c r="J65" s="53"/>
      <c r="K65" s="73"/>
      <c r="L65" s="73"/>
      <c r="M65" s="73"/>
      <c r="X65" s="54"/>
      <c r="Y65" s="74"/>
      <c r="Z65" s="57"/>
    </row>
    <row r="66" spans="1:26" s="55" customFormat="1" x14ac:dyDescent="0.25">
      <c r="A66" s="57"/>
      <c r="B66" s="57"/>
      <c r="C66" s="57"/>
      <c r="D66" s="57"/>
      <c r="E66" s="57"/>
      <c r="F66" s="57"/>
      <c r="G66" s="57"/>
      <c r="H66" s="57"/>
      <c r="I66" s="57"/>
      <c r="J66" s="53"/>
      <c r="K66" s="73"/>
      <c r="L66" s="73"/>
      <c r="M66" s="73"/>
      <c r="X66" s="54"/>
      <c r="Y66" s="74"/>
      <c r="Z66" s="57"/>
    </row>
    <row r="67" spans="1:26" s="55" customFormat="1" x14ac:dyDescent="0.25">
      <c r="A67" s="57"/>
      <c r="B67" s="57"/>
      <c r="C67" s="57"/>
      <c r="D67" s="57"/>
      <c r="E67" s="57"/>
      <c r="F67" s="57"/>
      <c r="G67" s="57"/>
      <c r="H67" s="57"/>
      <c r="I67" s="57"/>
      <c r="J67" s="53"/>
      <c r="K67" s="73"/>
      <c r="L67" s="73"/>
      <c r="M67" s="73"/>
      <c r="X67" s="54"/>
      <c r="Y67" s="74"/>
      <c r="Z67" s="57"/>
    </row>
    <row r="68" spans="1:26" s="55" customFormat="1" x14ac:dyDescent="0.25">
      <c r="A68" s="57"/>
      <c r="B68" s="57"/>
      <c r="C68" s="57"/>
      <c r="D68" s="57"/>
      <c r="E68" s="57"/>
      <c r="F68" s="57"/>
      <c r="G68" s="57"/>
      <c r="H68" s="57"/>
      <c r="I68" s="57"/>
      <c r="J68" s="53"/>
      <c r="K68" s="73"/>
      <c r="L68" s="73"/>
      <c r="M68" s="73"/>
      <c r="X68" s="54"/>
      <c r="Y68" s="74"/>
      <c r="Z68" s="57"/>
    </row>
    <row r="69" spans="1:26" s="55" customFormat="1" x14ac:dyDescent="0.25">
      <c r="A69" s="57"/>
      <c r="B69" s="57"/>
      <c r="C69" s="57"/>
      <c r="D69" s="57"/>
      <c r="E69" s="57"/>
      <c r="F69" s="57"/>
      <c r="G69" s="57"/>
      <c r="H69" s="57"/>
      <c r="I69" s="57"/>
      <c r="J69" s="53"/>
      <c r="K69" s="73"/>
      <c r="L69" s="73"/>
      <c r="M69" s="73"/>
      <c r="X69" s="54"/>
      <c r="Y69" s="74"/>
      <c r="Z69" s="57"/>
    </row>
    <row r="70" spans="1:26" s="55" customFormat="1" x14ac:dyDescent="0.25">
      <c r="A70" s="57"/>
      <c r="B70" s="57"/>
      <c r="C70" s="57"/>
      <c r="D70" s="57"/>
      <c r="E70" s="57"/>
      <c r="F70" s="57"/>
      <c r="G70" s="57"/>
      <c r="H70" s="57"/>
      <c r="I70" s="57"/>
      <c r="J70" s="53"/>
      <c r="K70" s="73"/>
      <c r="L70" s="73"/>
      <c r="M70" s="73"/>
      <c r="X70" s="54"/>
      <c r="Y70" s="74"/>
      <c r="Z70" s="57"/>
    </row>
    <row r="71" spans="1:26" s="55" customFormat="1" x14ac:dyDescent="0.25">
      <c r="A71" s="57"/>
      <c r="B71" s="57"/>
      <c r="C71" s="57"/>
      <c r="D71" s="57"/>
      <c r="E71" s="57"/>
      <c r="F71" s="57"/>
      <c r="G71" s="57"/>
      <c r="H71" s="57"/>
      <c r="I71" s="57"/>
      <c r="J71" s="53"/>
      <c r="K71" s="73"/>
      <c r="L71" s="73"/>
      <c r="M71" s="73"/>
      <c r="X71" s="54"/>
      <c r="Y71" s="74"/>
      <c r="Z71" s="57"/>
    </row>
    <row r="72" spans="1:26" s="55" customFormat="1" x14ac:dyDescent="0.25">
      <c r="A72" s="57"/>
      <c r="B72" s="57"/>
      <c r="C72" s="57"/>
      <c r="D72" s="57"/>
      <c r="E72" s="57"/>
      <c r="F72" s="57"/>
      <c r="G72" s="57"/>
      <c r="H72" s="57"/>
      <c r="I72" s="57"/>
      <c r="J72" s="53"/>
      <c r="K72" s="73"/>
      <c r="L72" s="73"/>
      <c r="M72" s="73"/>
      <c r="X72" s="54"/>
      <c r="Y72" s="74"/>
      <c r="Z72" s="57"/>
    </row>
    <row r="73" spans="1:26" s="55" customFormat="1" x14ac:dyDescent="0.25">
      <c r="A73" s="57"/>
      <c r="B73" s="57"/>
      <c r="C73" s="57"/>
      <c r="D73" s="57"/>
      <c r="E73" s="57"/>
      <c r="F73" s="57"/>
      <c r="G73" s="57"/>
      <c r="H73" s="57"/>
      <c r="I73" s="57"/>
      <c r="J73" s="53"/>
      <c r="K73" s="73"/>
      <c r="L73" s="73"/>
      <c r="M73" s="73"/>
      <c r="X73" s="54"/>
      <c r="Y73" s="74"/>
      <c r="Z73" s="57"/>
    </row>
    <row r="74" spans="1:26" s="55" customFormat="1" x14ac:dyDescent="0.25">
      <c r="A74" s="57"/>
      <c r="B74" s="57"/>
      <c r="C74" s="57"/>
      <c r="D74" s="57"/>
      <c r="E74" s="57"/>
      <c r="F74" s="57"/>
      <c r="G74" s="57"/>
      <c r="H74" s="57"/>
      <c r="I74" s="57"/>
      <c r="J74" s="53"/>
      <c r="K74" s="73"/>
      <c r="L74" s="73"/>
      <c r="M74" s="73"/>
      <c r="X74" s="54"/>
      <c r="Y74" s="74"/>
      <c r="Z74" s="57"/>
    </row>
    <row r="75" spans="1:26" s="55" customFormat="1" x14ac:dyDescent="0.25">
      <c r="A75" s="57"/>
      <c r="B75" s="57"/>
      <c r="C75" s="57"/>
      <c r="D75" s="57"/>
      <c r="E75" s="57"/>
      <c r="F75" s="57"/>
      <c r="G75" s="57"/>
      <c r="H75" s="57"/>
      <c r="I75" s="57"/>
      <c r="J75" s="53"/>
      <c r="K75" s="73"/>
      <c r="L75" s="73"/>
      <c r="M75" s="73"/>
      <c r="X75" s="54"/>
      <c r="Y75" s="74"/>
      <c r="Z75" s="57"/>
    </row>
    <row r="76" spans="1:26" s="55" customFormat="1" x14ac:dyDescent="0.25">
      <c r="A76" s="57"/>
      <c r="B76" s="57"/>
      <c r="C76" s="57"/>
      <c r="D76" s="57"/>
      <c r="E76" s="57"/>
      <c r="F76" s="57"/>
      <c r="G76" s="57"/>
      <c r="H76" s="57"/>
      <c r="I76" s="57"/>
      <c r="J76" s="53"/>
      <c r="K76" s="73"/>
      <c r="L76" s="73"/>
      <c r="M76" s="73"/>
      <c r="X76" s="54"/>
      <c r="Y76" s="74"/>
      <c r="Z76" s="57"/>
    </row>
    <row r="77" spans="1:26" s="55" customFormat="1" x14ac:dyDescent="0.25">
      <c r="A77" s="57"/>
      <c r="B77" s="57"/>
      <c r="C77" s="57"/>
      <c r="D77" s="57"/>
      <c r="E77" s="57"/>
      <c r="F77" s="57"/>
      <c r="G77" s="57"/>
      <c r="H77" s="57"/>
      <c r="I77" s="57"/>
      <c r="J77" s="53"/>
      <c r="K77" s="73"/>
      <c r="L77" s="73"/>
      <c r="M77" s="73"/>
      <c r="X77" s="54"/>
      <c r="Y77" s="74"/>
      <c r="Z77" s="57"/>
    </row>
    <row r="78" spans="1:26" s="55" customFormat="1" x14ac:dyDescent="0.25">
      <c r="A78" s="57"/>
      <c r="B78" s="57"/>
      <c r="C78" s="57"/>
      <c r="D78" s="57"/>
      <c r="E78" s="57"/>
      <c r="F78" s="57"/>
      <c r="G78" s="57"/>
      <c r="H78" s="57"/>
      <c r="I78" s="57"/>
      <c r="J78" s="53"/>
      <c r="K78" s="73"/>
      <c r="L78" s="73"/>
      <c r="M78" s="73"/>
      <c r="X78" s="54"/>
      <c r="Y78" s="74"/>
      <c r="Z78" s="57"/>
    </row>
    <row r="79" spans="1:26" s="55" customFormat="1" x14ac:dyDescent="0.25">
      <c r="A79" s="57"/>
      <c r="B79" s="57"/>
      <c r="C79" s="57"/>
      <c r="D79" s="57"/>
      <c r="E79" s="57"/>
      <c r="F79" s="57"/>
      <c r="G79" s="57"/>
      <c r="H79" s="57"/>
      <c r="I79" s="57"/>
      <c r="J79" s="53"/>
      <c r="K79" s="73"/>
      <c r="L79" s="73"/>
      <c r="M79" s="73"/>
      <c r="X79" s="54"/>
      <c r="Y79" s="74"/>
      <c r="Z79" s="57"/>
    </row>
    <row r="80" spans="1:26" s="55" customFormat="1" x14ac:dyDescent="0.25">
      <c r="A80" s="57"/>
      <c r="B80" s="57"/>
      <c r="C80" s="57"/>
      <c r="D80" s="57"/>
      <c r="E80" s="57"/>
      <c r="F80" s="57"/>
      <c r="G80" s="57"/>
      <c r="H80" s="57"/>
      <c r="I80" s="57"/>
      <c r="J80" s="53"/>
      <c r="K80" s="73"/>
      <c r="L80" s="73"/>
      <c r="M80" s="73"/>
      <c r="X80" s="54"/>
      <c r="Y80" s="74"/>
      <c r="Z80" s="57"/>
    </row>
    <row r="81" spans="1:26" s="55" customFormat="1" x14ac:dyDescent="0.25">
      <c r="A81" s="57"/>
      <c r="B81" s="57"/>
      <c r="C81" s="57"/>
      <c r="D81" s="57"/>
      <c r="E81" s="57"/>
      <c r="F81" s="57"/>
      <c r="G81" s="57"/>
      <c r="H81" s="57"/>
      <c r="I81" s="57"/>
      <c r="J81" s="53"/>
      <c r="K81" s="73"/>
      <c r="L81" s="73"/>
      <c r="M81" s="73"/>
      <c r="X81" s="54"/>
      <c r="Y81" s="74"/>
      <c r="Z81" s="57"/>
    </row>
    <row r="82" spans="1:26" s="55" customFormat="1" x14ac:dyDescent="0.25">
      <c r="A82" s="57"/>
      <c r="B82" s="57"/>
      <c r="C82" s="57"/>
      <c r="D82" s="57"/>
      <c r="E82" s="57"/>
      <c r="F82" s="57"/>
      <c r="G82" s="57"/>
      <c r="H82" s="57"/>
      <c r="I82" s="57"/>
      <c r="J82" s="53"/>
      <c r="K82" s="73"/>
      <c r="L82" s="73"/>
      <c r="M82" s="73"/>
      <c r="X82" s="54"/>
      <c r="Y82" s="74"/>
      <c r="Z82" s="57"/>
    </row>
    <row r="83" spans="1:26" s="55" customFormat="1" x14ac:dyDescent="0.25">
      <c r="A83" s="57"/>
      <c r="B83" s="57"/>
      <c r="C83" s="57"/>
      <c r="D83" s="57"/>
      <c r="E83" s="57"/>
      <c r="F83" s="57"/>
      <c r="G83" s="57"/>
      <c r="H83" s="57"/>
      <c r="I83" s="57"/>
      <c r="J83" s="53"/>
      <c r="K83" s="73"/>
      <c r="L83" s="73"/>
      <c r="M83" s="73"/>
      <c r="X83" s="54"/>
      <c r="Y83" s="74"/>
      <c r="Z83" s="57"/>
    </row>
    <row r="84" spans="1:26" s="55" customFormat="1" x14ac:dyDescent="0.25">
      <c r="A84" s="57"/>
      <c r="B84" s="57"/>
      <c r="C84" s="57"/>
      <c r="D84" s="57"/>
      <c r="E84" s="57"/>
      <c r="F84" s="57"/>
      <c r="G84" s="57"/>
      <c r="H84" s="57"/>
      <c r="I84" s="57"/>
      <c r="J84" s="53"/>
      <c r="K84" s="73"/>
      <c r="L84" s="73"/>
      <c r="M84" s="73"/>
      <c r="X84" s="54"/>
      <c r="Y84" s="74"/>
      <c r="Z84" s="57"/>
    </row>
    <row r="85" spans="1:26" s="55" customFormat="1" x14ac:dyDescent="0.25">
      <c r="A85" s="57"/>
      <c r="B85" s="57"/>
      <c r="C85" s="57"/>
      <c r="D85" s="57"/>
      <c r="E85" s="57"/>
      <c r="F85" s="57"/>
      <c r="G85" s="57"/>
      <c r="H85" s="57"/>
      <c r="I85" s="57"/>
      <c r="J85" s="53"/>
      <c r="K85" s="73"/>
      <c r="L85" s="73"/>
      <c r="M85" s="73"/>
      <c r="X85" s="54"/>
      <c r="Y85" s="74"/>
      <c r="Z85" s="57"/>
    </row>
    <row r="86" spans="1:26" s="55" customFormat="1" x14ac:dyDescent="0.25">
      <c r="A86" s="57"/>
      <c r="B86" s="57"/>
      <c r="C86" s="57"/>
      <c r="D86" s="57"/>
      <c r="E86" s="57"/>
      <c r="F86" s="57"/>
      <c r="G86" s="57"/>
      <c r="H86" s="57"/>
      <c r="I86" s="57"/>
      <c r="J86" s="53"/>
      <c r="K86" s="73"/>
      <c r="L86" s="73"/>
      <c r="M86" s="73"/>
      <c r="X86" s="54"/>
      <c r="Y86" s="74"/>
      <c r="Z86" s="57"/>
    </row>
  </sheetData>
  <mergeCells count="40">
    <mergeCell ref="A9:A10"/>
    <mergeCell ref="A11:J11"/>
    <mergeCell ref="I6:I7"/>
    <mergeCell ref="J6:J7"/>
    <mergeCell ref="O6:O7"/>
    <mergeCell ref="F9:F10"/>
    <mergeCell ref="G9:G10"/>
    <mergeCell ref="H9:H10"/>
    <mergeCell ref="J9:J10"/>
    <mergeCell ref="K9:K10"/>
    <mergeCell ref="L9:L10"/>
    <mergeCell ref="M9:M10"/>
    <mergeCell ref="N9:N10"/>
    <mergeCell ref="O9:O10"/>
    <mergeCell ref="K6:K7"/>
    <mergeCell ref="L6:L7"/>
    <mergeCell ref="Y6:Y7"/>
    <mergeCell ref="Q6:Q7"/>
    <mergeCell ref="M6:M7"/>
    <mergeCell ref="B9:B10"/>
    <mergeCell ref="R6:S6"/>
    <mergeCell ref="P6:P7"/>
    <mergeCell ref="Y9:Y10"/>
    <mergeCell ref="P9:P10"/>
    <mergeCell ref="T9:T10"/>
    <mergeCell ref="Q9:Q10"/>
    <mergeCell ref="W9:W10"/>
    <mergeCell ref="N6:N7"/>
    <mergeCell ref="T6:T7"/>
    <mergeCell ref="U6:V6"/>
    <mergeCell ref="F6:F7"/>
    <mergeCell ref="G6:G7"/>
    <mergeCell ref="H6:H7"/>
    <mergeCell ref="W6:W7"/>
    <mergeCell ref="X6:X7"/>
    <mergeCell ref="A6:A7"/>
    <mergeCell ref="B6:B7"/>
    <mergeCell ref="C6:C7"/>
    <mergeCell ref="D6:D7"/>
    <mergeCell ref="E6:E7"/>
  </mergeCells>
  <pageMargins left="0.39370078740157483" right="0.39370078740157483" top="0.78740157480314965" bottom="0.78740157480314965" header="0.31496062992125984" footer="0.31496062992125984"/>
  <pageSetup paperSize="9" scale="44" firstPageNumber="166"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90"/>
  <sheetViews>
    <sheetView showGridLines="0" view="pageBreakPreview" zoomScale="70" zoomScaleNormal="70" zoomScaleSheetLayoutView="70" zoomScalePageLayoutView="75" workbookViewId="0">
      <selection activeCell="O24" sqref="O24"/>
    </sheetView>
  </sheetViews>
  <sheetFormatPr defaultColWidth="9.140625" defaultRowHeight="15" outlineLevelCol="1" x14ac:dyDescent="0.25"/>
  <cols>
    <col min="1" max="1" width="7.140625" style="57" customWidth="1"/>
    <col min="2" max="2" width="5.5703125" style="57" customWidth="1"/>
    <col min="3" max="3" width="6.42578125" style="57" hidden="1" customWidth="1" outlineLevel="1"/>
    <col min="4" max="4" width="13.140625" style="57" hidden="1" customWidth="1" outlineLevel="1"/>
    <col min="5" max="5" width="10.5703125" style="57" bestFit="1" customWidth="1" collapsed="1"/>
    <col min="6" max="6" width="18.140625" style="57" hidden="1" customWidth="1" outlineLevel="1"/>
    <col min="7" max="7" width="33.85546875" style="57" customWidth="1" collapsed="1"/>
    <col min="8" max="8" width="30.42578125" style="57" customWidth="1"/>
    <col min="9" max="9" width="7.140625" style="57" customWidth="1"/>
    <col min="10" max="10" width="12.140625" style="53" customWidth="1"/>
    <col min="11" max="12" width="14.85546875" style="55" customWidth="1"/>
    <col min="13" max="13" width="13.5703125" style="55" customWidth="1"/>
    <col min="14" max="14" width="18" style="55" customWidth="1"/>
    <col min="15" max="15" width="18.7109375" style="55" customWidth="1"/>
    <col min="16" max="16" width="15.7109375" style="55" customWidth="1"/>
    <col min="17" max="17" width="16.7109375" style="55" customWidth="1"/>
    <col min="18" max="18" width="16.85546875" style="55" customWidth="1"/>
    <col min="19" max="19" width="17.28515625" style="55" hidden="1" customWidth="1"/>
    <col min="20" max="22" width="14.85546875" style="55" customWidth="1"/>
    <col min="23" max="23" width="14.42578125" style="55" customWidth="1"/>
    <col min="24" max="24" width="10" style="55" hidden="1" customWidth="1"/>
    <col min="25" max="25" width="17.7109375" style="74" customWidth="1"/>
    <col min="26" max="16384" width="9.140625" style="57"/>
  </cols>
  <sheetData>
    <row r="1" spans="1:26" ht="20.25" x14ac:dyDescent="0.3">
      <c r="A1" s="24" t="s">
        <v>39</v>
      </c>
      <c r="B1" s="1"/>
      <c r="C1" s="1"/>
      <c r="D1" s="1"/>
      <c r="E1" s="1"/>
      <c r="F1" s="2"/>
      <c r="G1" s="3"/>
      <c r="H1" s="4"/>
      <c r="I1" s="1"/>
      <c r="K1" s="54"/>
      <c r="N1" s="5"/>
      <c r="O1" s="5"/>
      <c r="Q1" s="5"/>
      <c r="R1" s="5"/>
      <c r="S1" s="5"/>
      <c r="T1" s="6"/>
      <c r="U1" s="56"/>
      <c r="V1" s="57"/>
      <c r="W1" s="57"/>
      <c r="X1" s="57"/>
      <c r="Y1" s="57"/>
    </row>
    <row r="2" spans="1:26" ht="15.75" x14ac:dyDescent="0.25">
      <c r="A2" s="32" t="s">
        <v>52</v>
      </c>
      <c r="B2" s="25"/>
      <c r="C2" s="25"/>
      <c r="D2" s="111"/>
      <c r="E2" s="111"/>
      <c r="F2" s="26"/>
      <c r="G2" s="27" t="s">
        <v>53</v>
      </c>
      <c r="H2" s="28" t="s">
        <v>62</v>
      </c>
      <c r="I2" s="8"/>
      <c r="K2" s="54"/>
      <c r="N2" s="9"/>
      <c r="O2" s="9"/>
      <c r="Q2" s="9"/>
      <c r="R2" s="9"/>
      <c r="S2" s="9"/>
      <c r="T2" s="10"/>
      <c r="U2" s="56"/>
      <c r="V2" s="57"/>
      <c r="W2" s="57"/>
      <c r="X2" s="57"/>
      <c r="Y2" s="57"/>
    </row>
    <row r="3" spans="1:26" ht="15.75" x14ac:dyDescent="0.25">
      <c r="A3" s="29"/>
      <c r="B3" s="30"/>
      <c r="C3" s="25"/>
      <c r="D3" s="111"/>
      <c r="E3" s="111"/>
      <c r="F3" s="26"/>
      <c r="G3" s="30" t="s">
        <v>38</v>
      </c>
      <c r="H3" s="31"/>
      <c r="I3" s="8"/>
      <c r="K3" s="54"/>
      <c r="N3" s="9"/>
      <c r="O3" s="9"/>
      <c r="Q3" s="9"/>
      <c r="R3" s="9"/>
      <c r="S3" s="9"/>
      <c r="T3" s="10"/>
      <c r="U3" s="56"/>
      <c r="V3" s="57"/>
      <c r="W3" s="57"/>
      <c r="X3" s="57"/>
      <c r="Y3" s="57"/>
    </row>
    <row r="4" spans="1:26"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Z4" s="56"/>
    </row>
    <row r="5" spans="1:26" ht="25.5" customHeight="1" x14ac:dyDescent="0.25">
      <c r="A5" s="292" t="s">
        <v>63</v>
      </c>
      <c r="B5" s="293"/>
      <c r="C5" s="293"/>
      <c r="D5" s="293"/>
      <c r="E5" s="293"/>
      <c r="F5" s="293"/>
      <c r="G5" s="293"/>
      <c r="H5" s="293"/>
      <c r="I5" s="293"/>
      <c r="J5" s="293"/>
      <c r="K5" s="293"/>
      <c r="L5" s="293"/>
      <c r="M5" s="293"/>
      <c r="N5" s="293"/>
      <c r="O5" s="293"/>
      <c r="P5" s="293"/>
      <c r="Q5" s="293"/>
      <c r="R5" s="293"/>
      <c r="S5" s="293"/>
      <c r="T5" s="293"/>
      <c r="U5" s="293"/>
      <c r="V5" s="293"/>
      <c r="W5" s="294"/>
      <c r="X5" s="283"/>
      <c r="Y5" s="283"/>
    </row>
    <row r="6" spans="1:26" ht="25.5" customHeight="1" x14ac:dyDescent="0.25">
      <c r="A6" s="295" t="s">
        <v>2</v>
      </c>
      <c r="B6" s="295" t="s">
        <v>3</v>
      </c>
      <c r="C6" s="296" t="s">
        <v>5</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115</v>
      </c>
      <c r="R6" s="290" t="s">
        <v>20</v>
      </c>
      <c r="S6" s="290"/>
      <c r="T6" s="289" t="s">
        <v>106</v>
      </c>
      <c r="U6" s="290" t="s">
        <v>20</v>
      </c>
      <c r="V6" s="290"/>
      <c r="W6" s="287" t="s">
        <v>107</v>
      </c>
      <c r="X6" s="287" t="s">
        <v>43</v>
      </c>
      <c r="Y6" s="288" t="s">
        <v>15</v>
      </c>
    </row>
    <row r="7" spans="1:26" ht="81" customHeight="1" x14ac:dyDescent="0.25">
      <c r="A7" s="295"/>
      <c r="B7" s="295"/>
      <c r="C7" s="296"/>
      <c r="D7" s="296"/>
      <c r="E7" s="296"/>
      <c r="F7" s="296"/>
      <c r="G7" s="296"/>
      <c r="H7" s="291"/>
      <c r="I7" s="297"/>
      <c r="J7" s="291"/>
      <c r="K7" s="291"/>
      <c r="L7" s="291"/>
      <c r="M7" s="291"/>
      <c r="N7" s="291"/>
      <c r="O7" s="287"/>
      <c r="P7" s="289"/>
      <c r="Q7" s="289"/>
      <c r="R7" s="200" t="s">
        <v>22</v>
      </c>
      <c r="S7" s="200" t="s">
        <v>23</v>
      </c>
      <c r="T7" s="289"/>
      <c r="U7" s="200" t="s">
        <v>18</v>
      </c>
      <c r="V7" s="200" t="s">
        <v>19</v>
      </c>
      <c r="W7" s="287"/>
      <c r="X7" s="287"/>
      <c r="Y7" s="288"/>
    </row>
    <row r="8" spans="1:26" s="60" customFormat="1" ht="25.5" customHeight="1" x14ac:dyDescent="0.3">
      <c r="A8" s="20" t="s">
        <v>16</v>
      </c>
      <c r="B8" s="20"/>
      <c r="C8" s="20"/>
      <c r="D8" s="20"/>
      <c r="E8" s="20"/>
      <c r="F8" s="20"/>
      <c r="G8" s="20"/>
      <c r="H8" s="20"/>
      <c r="I8" s="20"/>
      <c r="J8" s="20"/>
      <c r="K8" s="11">
        <f>SUM(K9:K12)</f>
        <v>29329</v>
      </c>
      <c r="L8" s="11">
        <f>SUM(L9:L12)</f>
        <v>26396</v>
      </c>
      <c r="M8" s="11">
        <f>SUM(M9:M12)</f>
        <v>2933</v>
      </c>
      <c r="N8" s="11"/>
      <c r="O8" s="11">
        <f t="shared" ref="O8:W8" si="0">SUM(O9:O12)</f>
        <v>700</v>
      </c>
      <c r="P8" s="12">
        <f t="shared" si="0"/>
        <v>1960</v>
      </c>
      <c r="Q8" s="12">
        <f t="shared" si="0"/>
        <v>0</v>
      </c>
      <c r="R8" s="12">
        <f t="shared" si="0"/>
        <v>0</v>
      </c>
      <c r="S8" s="12">
        <f t="shared" si="0"/>
        <v>0</v>
      </c>
      <c r="T8" s="12">
        <f t="shared" si="0"/>
        <v>1960</v>
      </c>
      <c r="U8" s="12">
        <f t="shared" si="0"/>
        <v>1960</v>
      </c>
      <c r="V8" s="12">
        <f t="shared" si="0"/>
        <v>0</v>
      </c>
      <c r="W8" s="11">
        <f t="shared" si="0"/>
        <v>273</v>
      </c>
      <c r="X8" s="11"/>
      <c r="Y8" s="13"/>
    </row>
    <row r="9" spans="1:26" s="69" customFormat="1" ht="84.2" customHeight="1" x14ac:dyDescent="0.25">
      <c r="A9" s="327">
        <v>1</v>
      </c>
      <c r="B9" s="327" t="s">
        <v>47</v>
      </c>
      <c r="C9" s="209">
        <v>5011</v>
      </c>
      <c r="D9" s="209">
        <v>4349</v>
      </c>
      <c r="E9" s="209">
        <v>50</v>
      </c>
      <c r="F9" s="328">
        <v>60002101515</v>
      </c>
      <c r="G9" s="329" t="s">
        <v>75</v>
      </c>
      <c r="H9" s="330" t="s">
        <v>133</v>
      </c>
      <c r="I9" s="331"/>
      <c r="J9" s="327" t="s">
        <v>55</v>
      </c>
      <c r="K9" s="334">
        <v>14294</v>
      </c>
      <c r="L9" s="334">
        <v>12865</v>
      </c>
      <c r="M9" s="334">
        <v>1429</v>
      </c>
      <c r="N9" s="341" t="s">
        <v>64</v>
      </c>
      <c r="O9" s="337">
        <v>400</v>
      </c>
      <c r="P9" s="339">
        <f>Q9+Q10+T9+T10</f>
        <v>900</v>
      </c>
      <c r="Q9" s="79">
        <f>SUM(R9:S9)</f>
        <v>0</v>
      </c>
      <c r="R9" s="78">
        <v>0</v>
      </c>
      <c r="S9" s="78">
        <v>0</v>
      </c>
      <c r="T9" s="80">
        <f>SUM(U9:V9)</f>
        <v>200</v>
      </c>
      <c r="U9" s="208">
        <v>200</v>
      </c>
      <c r="V9" s="208">
        <v>0</v>
      </c>
      <c r="W9" s="338">
        <f>M9-O9-P9-P10</f>
        <v>129</v>
      </c>
      <c r="X9" s="332">
        <v>2</v>
      </c>
      <c r="Y9" s="333" t="s">
        <v>122</v>
      </c>
    </row>
    <row r="10" spans="1:26" s="69" customFormat="1" ht="87.75" customHeight="1" x14ac:dyDescent="0.25">
      <c r="A10" s="327"/>
      <c r="B10" s="327"/>
      <c r="C10" s="209">
        <v>5169</v>
      </c>
      <c r="D10" s="209">
        <v>4349</v>
      </c>
      <c r="E10" s="209">
        <v>51</v>
      </c>
      <c r="F10" s="328"/>
      <c r="G10" s="329"/>
      <c r="H10" s="330"/>
      <c r="I10" s="331"/>
      <c r="J10" s="327"/>
      <c r="K10" s="334"/>
      <c r="L10" s="334"/>
      <c r="M10" s="334"/>
      <c r="N10" s="341"/>
      <c r="O10" s="337"/>
      <c r="P10" s="340"/>
      <c r="Q10" s="79">
        <f>SUM(R10:S10)</f>
        <v>0</v>
      </c>
      <c r="R10" s="78">
        <v>0</v>
      </c>
      <c r="S10" s="78">
        <v>0</v>
      </c>
      <c r="T10" s="80">
        <f>SUM(U10:V10)</f>
        <v>700</v>
      </c>
      <c r="U10" s="208">
        <v>700</v>
      </c>
      <c r="V10" s="208">
        <v>0</v>
      </c>
      <c r="W10" s="338"/>
      <c r="X10" s="332"/>
      <c r="Y10" s="333"/>
    </row>
    <row r="11" spans="1:26" s="69" customFormat="1" ht="84.2" customHeight="1" x14ac:dyDescent="0.25">
      <c r="A11" s="327">
        <v>2</v>
      </c>
      <c r="B11" s="327" t="s">
        <v>47</v>
      </c>
      <c r="C11" s="199">
        <v>5011</v>
      </c>
      <c r="D11" s="199">
        <v>4349</v>
      </c>
      <c r="E11" s="199">
        <v>50</v>
      </c>
      <c r="F11" s="328">
        <v>60002101545</v>
      </c>
      <c r="G11" s="329" t="s">
        <v>79</v>
      </c>
      <c r="H11" s="330" t="s">
        <v>133</v>
      </c>
      <c r="I11" s="331"/>
      <c r="J11" s="327" t="s">
        <v>55</v>
      </c>
      <c r="K11" s="335">
        <v>15035</v>
      </c>
      <c r="L11" s="335">
        <v>13531</v>
      </c>
      <c r="M11" s="335">
        <v>1504</v>
      </c>
      <c r="N11" s="336" t="s">
        <v>64</v>
      </c>
      <c r="O11" s="337">
        <v>300</v>
      </c>
      <c r="P11" s="339">
        <f>Q11+T11+Q12+T12</f>
        <v>1060</v>
      </c>
      <c r="Q11" s="79">
        <f>SUM(R11:S11)</f>
        <v>0</v>
      </c>
      <c r="R11" s="78">
        <v>0</v>
      </c>
      <c r="S11" s="78">
        <v>0</v>
      </c>
      <c r="T11" s="80">
        <f>SUM(U11:V11)</f>
        <v>160</v>
      </c>
      <c r="U11" s="197">
        <v>160</v>
      </c>
      <c r="V11" s="197">
        <v>0</v>
      </c>
      <c r="W11" s="338">
        <f>M11-T11-T12-O11</f>
        <v>144</v>
      </c>
      <c r="X11" s="332">
        <v>2</v>
      </c>
      <c r="Y11" s="333" t="s">
        <v>122</v>
      </c>
    </row>
    <row r="12" spans="1:26" s="69" customFormat="1" ht="80.25" customHeight="1" x14ac:dyDescent="0.25">
      <c r="A12" s="327"/>
      <c r="B12" s="327"/>
      <c r="C12" s="199">
        <v>5169</v>
      </c>
      <c r="D12" s="199">
        <v>4349</v>
      </c>
      <c r="E12" s="199">
        <v>51</v>
      </c>
      <c r="F12" s="328"/>
      <c r="G12" s="329"/>
      <c r="H12" s="330"/>
      <c r="I12" s="331"/>
      <c r="J12" s="327"/>
      <c r="K12" s="335"/>
      <c r="L12" s="335"/>
      <c r="M12" s="335"/>
      <c r="N12" s="336"/>
      <c r="O12" s="337"/>
      <c r="P12" s="340"/>
      <c r="Q12" s="79">
        <f>SUM(R12:S12)</f>
        <v>0</v>
      </c>
      <c r="R12" s="78">
        <v>0</v>
      </c>
      <c r="S12" s="78">
        <v>0</v>
      </c>
      <c r="T12" s="80">
        <f>SUM(U12:V12)</f>
        <v>900</v>
      </c>
      <c r="U12" s="197">
        <v>900</v>
      </c>
      <c r="V12" s="197">
        <v>0</v>
      </c>
      <c r="W12" s="338"/>
      <c r="X12" s="332"/>
      <c r="Y12" s="333"/>
    </row>
    <row r="13" spans="1:26" s="60" customFormat="1" ht="1.5" customHeight="1" x14ac:dyDescent="0.3">
      <c r="A13" s="22" t="s">
        <v>17</v>
      </c>
      <c r="B13" s="22"/>
      <c r="C13" s="22"/>
      <c r="D13" s="22"/>
      <c r="E13" s="22"/>
      <c r="F13" s="22"/>
      <c r="G13" s="22"/>
      <c r="H13" s="22"/>
      <c r="I13" s="22"/>
      <c r="J13" s="22"/>
      <c r="K13" s="15">
        <f>SUM(K14)</f>
        <v>0</v>
      </c>
      <c r="L13" s="15">
        <f>SUM(L14)</f>
        <v>0</v>
      </c>
      <c r="M13" s="15">
        <f>SUM(M14)</f>
        <v>0</v>
      </c>
      <c r="N13" s="16"/>
      <c r="O13" s="15">
        <f t="shared" ref="O13:W13" si="1">SUM(O14)</f>
        <v>0</v>
      </c>
      <c r="P13" s="23">
        <f t="shared" si="1"/>
        <v>0</v>
      </c>
      <c r="Q13" s="23">
        <f t="shared" si="1"/>
        <v>0</v>
      </c>
      <c r="R13" s="23">
        <f t="shared" si="1"/>
        <v>0</v>
      </c>
      <c r="S13" s="23">
        <f t="shared" si="1"/>
        <v>0</v>
      </c>
      <c r="T13" s="23">
        <f t="shared" si="1"/>
        <v>0</v>
      </c>
      <c r="U13" s="23">
        <f t="shared" si="1"/>
        <v>0</v>
      </c>
      <c r="V13" s="23">
        <f t="shared" si="1"/>
        <v>0</v>
      </c>
      <c r="W13" s="15">
        <f t="shared" si="1"/>
        <v>0</v>
      </c>
      <c r="X13" s="15"/>
      <c r="Y13" s="13"/>
    </row>
    <row r="14" spans="1:26" s="69" customFormat="1" ht="20.25" hidden="1" customHeight="1" x14ac:dyDescent="0.25">
      <c r="A14" s="209"/>
      <c r="B14" s="209"/>
      <c r="C14" s="14"/>
      <c r="D14" s="14"/>
      <c r="E14" s="14"/>
      <c r="F14" s="70"/>
      <c r="G14" s="71"/>
      <c r="H14" s="211"/>
      <c r="I14" s="212"/>
      <c r="J14" s="210"/>
      <c r="K14" s="207"/>
      <c r="L14" s="207"/>
      <c r="M14" s="207"/>
      <c r="N14" s="77"/>
      <c r="O14" s="65">
        <v>0</v>
      </c>
      <c r="P14" s="66">
        <f>Q14+T14</f>
        <v>0</v>
      </c>
      <c r="Q14" s="65">
        <f>SUM(R14:S14)</f>
        <v>0</v>
      </c>
      <c r="R14" s="65"/>
      <c r="S14" s="65"/>
      <c r="T14" s="67">
        <f>SUM(U14:V14)</f>
        <v>0</v>
      </c>
      <c r="U14" s="67"/>
      <c r="V14" s="67"/>
      <c r="W14" s="67">
        <f>K14-O14-P14</f>
        <v>0</v>
      </c>
      <c r="X14" s="67"/>
      <c r="Y14" s="84"/>
    </row>
    <row r="15" spans="1:26" s="69" customFormat="1" ht="30" hidden="1" customHeight="1" x14ac:dyDescent="0.25">
      <c r="A15" s="209"/>
      <c r="B15" s="209"/>
      <c r="C15" s="14"/>
      <c r="D15" s="14"/>
      <c r="E15" s="14"/>
      <c r="F15" s="70"/>
      <c r="G15" s="71"/>
      <c r="H15" s="211"/>
      <c r="I15" s="212"/>
      <c r="J15" s="210"/>
      <c r="K15" s="207"/>
      <c r="L15" s="207"/>
      <c r="M15" s="207"/>
      <c r="N15" s="77"/>
      <c r="O15" s="65"/>
      <c r="P15" s="66"/>
      <c r="Q15" s="65"/>
      <c r="R15" s="65"/>
      <c r="S15" s="65"/>
      <c r="T15" s="67"/>
      <c r="U15" s="67"/>
      <c r="V15" s="67"/>
      <c r="W15" s="67"/>
      <c r="X15" s="67"/>
      <c r="Y15" s="84"/>
    </row>
    <row r="16" spans="1:26" ht="35.450000000000003" customHeight="1" x14ac:dyDescent="0.25">
      <c r="A16" s="302" t="s">
        <v>65</v>
      </c>
      <c r="B16" s="303"/>
      <c r="C16" s="303"/>
      <c r="D16" s="303"/>
      <c r="E16" s="303"/>
      <c r="F16" s="303"/>
      <c r="G16" s="303"/>
      <c r="H16" s="303"/>
      <c r="I16" s="303"/>
      <c r="J16" s="304"/>
      <c r="K16" s="17">
        <f>K8+K13</f>
        <v>29329</v>
      </c>
      <c r="L16" s="17">
        <f>L8+L13</f>
        <v>26396</v>
      </c>
      <c r="M16" s="17">
        <f>M8+M13</f>
        <v>2933</v>
      </c>
      <c r="N16" s="17"/>
      <c r="O16" s="17">
        <f t="shared" ref="O16:W16" si="2">O8+O13</f>
        <v>700</v>
      </c>
      <c r="P16" s="17">
        <f t="shared" si="2"/>
        <v>1960</v>
      </c>
      <c r="Q16" s="17">
        <f t="shared" si="2"/>
        <v>0</v>
      </c>
      <c r="R16" s="17">
        <f t="shared" si="2"/>
        <v>0</v>
      </c>
      <c r="S16" s="17">
        <f t="shared" si="2"/>
        <v>0</v>
      </c>
      <c r="T16" s="17">
        <f t="shared" si="2"/>
        <v>1960</v>
      </c>
      <c r="U16" s="17">
        <f t="shared" si="2"/>
        <v>1960</v>
      </c>
      <c r="V16" s="17">
        <f t="shared" si="2"/>
        <v>0</v>
      </c>
      <c r="W16" s="18">
        <f t="shared" si="2"/>
        <v>273</v>
      </c>
      <c r="X16" s="18"/>
      <c r="Y16" s="19"/>
    </row>
    <row r="17" spans="1:26" s="55" customFormat="1" x14ac:dyDescent="0.25">
      <c r="A17" s="53"/>
      <c r="B17" s="53"/>
      <c r="C17" s="53"/>
      <c r="D17" s="53"/>
      <c r="E17" s="53"/>
      <c r="F17" s="53"/>
      <c r="G17" s="53"/>
      <c r="H17" s="53"/>
      <c r="I17" s="57"/>
      <c r="J17" s="72"/>
      <c r="K17" s="73"/>
      <c r="L17" s="73"/>
      <c r="M17" s="73"/>
      <c r="Y17" s="74"/>
      <c r="Z17" s="57"/>
    </row>
    <row r="18" spans="1:26" s="55" customFormat="1" x14ac:dyDescent="0.25">
      <c r="A18" s="53"/>
      <c r="B18" s="53"/>
      <c r="C18" s="53"/>
      <c r="D18" s="53"/>
      <c r="E18" s="53"/>
      <c r="F18" s="53"/>
      <c r="G18" s="53"/>
      <c r="H18" s="53"/>
      <c r="I18" s="57"/>
      <c r="J18" s="72"/>
      <c r="K18" s="73"/>
      <c r="L18" s="73"/>
      <c r="M18" s="73"/>
      <c r="Y18" s="74"/>
      <c r="Z18" s="57"/>
    </row>
    <row r="19" spans="1:26" s="55" customFormat="1" x14ac:dyDescent="0.25">
      <c r="A19" s="53"/>
      <c r="B19" s="53"/>
      <c r="C19" s="53"/>
      <c r="D19" s="53"/>
      <c r="E19" s="53"/>
      <c r="F19" s="53"/>
      <c r="G19" s="53"/>
      <c r="H19" s="53"/>
      <c r="I19" s="57"/>
      <c r="J19" s="72"/>
      <c r="K19" s="73"/>
      <c r="L19" s="73"/>
      <c r="M19" s="73"/>
      <c r="Y19" s="74"/>
      <c r="Z19" s="57"/>
    </row>
    <row r="20" spans="1:26" s="55" customFormat="1" x14ac:dyDescent="0.25">
      <c r="A20" s="53"/>
      <c r="B20" s="53"/>
      <c r="C20" s="53"/>
      <c r="D20" s="53"/>
      <c r="E20" s="53"/>
      <c r="F20" s="53"/>
      <c r="G20" s="53"/>
      <c r="H20" s="53"/>
      <c r="I20" s="57"/>
      <c r="J20" s="72"/>
      <c r="K20" s="73"/>
      <c r="L20" s="73"/>
      <c r="M20" s="73"/>
      <c r="Y20" s="74"/>
      <c r="Z20" s="57"/>
    </row>
    <row r="21" spans="1:26" s="55" customFormat="1" x14ac:dyDescent="0.25">
      <c r="A21" s="53"/>
      <c r="B21" s="53"/>
      <c r="C21" s="53"/>
      <c r="D21" s="53"/>
      <c r="E21" s="53"/>
      <c r="F21" s="53"/>
      <c r="G21" s="53"/>
      <c r="H21" s="53"/>
      <c r="I21" s="57"/>
      <c r="J21" s="72"/>
      <c r="K21" s="73"/>
      <c r="L21" s="73"/>
      <c r="M21" s="73"/>
      <c r="Y21" s="74"/>
      <c r="Z21" s="57"/>
    </row>
    <row r="22" spans="1:26" s="55" customFormat="1" x14ac:dyDescent="0.25">
      <c r="A22" s="53"/>
      <c r="B22" s="53"/>
      <c r="C22" s="53"/>
      <c r="D22" s="53"/>
      <c r="E22" s="53"/>
      <c r="F22" s="53"/>
      <c r="G22" s="53"/>
      <c r="H22" s="53"/>
      <c r="I22" s="57"/>
      <c r="J22" s="72"/>
      <c r="K22" s="73"/>
      <c r="L22" s="73"/>
      <c r="M22" s="73"/>
      <c r="Y22" s="74"/>
      <c r="Z22" s="57"/>
    </row>
    <row r="23" spans="1:26" s="55" customFormat="1" x14ac:dyDescent="0.25">
      <c r="A23" s="53"/>
      <c r="B23" s="53"/>
      <c r="C23" s="53"/>
      <c r="D23" s="53"/>
      <c r="E23" s="53"/>
      <c r="F23" s="53"/>
      <c r="G23" s="53"/>
      <c r="H23" s="53"/>
      <c r="I23" s="57"/>
      <c r="J23" s="72"/>
      <c r="K23" s="73"/>
      <c r="L23" s="73"/>
      <c r="M23" s="73"/>
      <c r="Y23" s="74"/>
      <c r="Z23" s="57"/>
    </row>
    <row r="24" spans="1:26" s="55" customFormat="1" x14ac:dyDescent="0.25">
      <c r="A24" s="53"/>
      <c r="B24" s="53"/>
      <c r="C24" s="53"/>
      <c r="D24" s="53"/>
      <c r="E24" s="53"/>
      <c r="F24" s="53"/>
      <c r="G24" s="53"/>
      <c r="H24" s="53"/>
      <c r="I24" s="57"/>
      <c r="J24" s="72"/>
      <c r="K24" s="73"/>
      <c r="L24" s="73"/>
      <c r="M24" s="73"/>
      <c r="Y24" s="74"/>
      <c r="Z24" s="57"/>
    </row>
    <row r="25" spans="1:26" s="55" customFormat="1" x14ac:dyDescent="0.25">
      <c r="A25" s="53"/>
      <c r="B25" s="53"/>
      <c r="C25" s="53"/>
      <c r="D25" s="53"/>
      <c r="E25" s="53"/>
      <c r="F25" s="53"/>
      <c r="G25" s="53"/>
      <c r="H25" s="53"/>
      <c r="I25" s="57"/>
      <c r="J25" s="72"/>
      <c r="K25" s="73"/>
      <c r="L25" s="73"/>
      <c r="M25" s="73"/>
      <c r="Y25" s="74"/>
      <c r="Z25" s="57"/>
    </row>
    <row r="26" spans="1:26" s="55" customFormat="1" x14ac:dyDescent="0.25">
      <c r="A26" s="53"/>
      <c r="B26" s="53"/>
      <c r="C26" s="53"/>
      <c r="D26" s="53"/>
      <c r="E26" s="53"/>
      <c r="F26" s="53"/>
      <c r="G26" s="53"/>
      <c r="H26" s="53"/>
      <c r="I26" s="57"/>
      <c r="J26" s="72"/>
      <c r="K26" s="73"/>
      <c r="L26" s="73"/>
      <c r="M26" s="73"/>
      <c r="Y26" s="74"/>
      <c r="Z26" s="57"/>
    </row>
    <row r="27" spans="1:26" s="55" customFormat="1" x14ac:dyDescent="0.25">
      <c r="A27" s="53"/>
      <c r="B27" s="53"/>
      <c r="C27" s="53"/>
      <c r="D27" s="53"/>
      <c r="E27" s="53"/>
      <c r="F27" s="53"/>
      <c r="G27" s="53"/>
      <c r="H27" s="53"/>
      <c r="I27" s="57"/>
      <c r="J27" s="72"/>
      <c r="K27" s="73"/>
      <c r="L27" s="73"/>
      <c r="M27" s="73"/>
      <c r="Y27" s="74"/>
      <c r="Z27" s="57"/>
    </row>
    <row r="28" spans="1:26" s="55" customFormat="1" x14ac:dyDescent="0.25">
      <c r="A28" s="53"/>
      <c r="B28" s="53"/>
      <c r="C28" s="53"/>
      <c r="D28" s="53"/>
      <c r="E28" s="53"/>
      <c r="F28" s="53"/>
      <c r="G28" s="53"/>
      <c r="H28" s="53"/>
      <c r="I28" s="57"/>
      <c r="J28" s="53"/>
      <c r="K28" s="73"/>
      <c r="L28" s="73"/>
      <c r="M28" s="73"/>
      <c r="Y28" s="74"/>
      <c r="Z28" s="57"/>
    </row>
    <row r="29" spans="1:26" s="55" customFormat="1" x14ac:dyDescent="0.25">
      <c r="A29" s="53"/>
      <c r="B29" s="53"/>
      <c r="C29" s="53"/>
      <c r="D29" s="53"/>
      <c r="E29" s="53"/>
      <c r="F29" s="53"/>
      <c r="G29" s="53"/>
      <c r="H29" s="53"/>
      <c r="I29" s="57"/>
      <c r="J29" s="53"/>
      <c r="K29" s="73"/>
      <c r="L29" s="73"/>
      <c r="M29" s="73"/>
      <c r="Y29" s="74"/>
      <c r="Z29" s="57"/>
    </row>
    <row r="30" spans="1:26" s="55" customFormat="1" x14ac:dyDescent="0.25">
      <c r="A30" s="53"/>
      <c r="B30" s="53"/>
      <c r="C30" s="53"/>
      <c r="D30" s="53"/>
      <c r="E30" s="53"/>
      <c r="F30" s="53"/>
      <c r="G30" s="53"/>
      <c r="H30" s="53"/>
      <c r="I30" s="57"/>
      <c r="J30" s="53"/>
      <c r="K30" s="73"/>
      <c r="L30" s="73"/>
      <c r="M30" s="73"/>
      <c r="Y30" s="74"/>
      <c r="Z30" s="57"/>
    </row>
    <row r="31" spans="1:26" s="55" customFormat="1" x14ac:dyDescent="0.25">
      <c r="A31" s="53"/>
      <c r="B31" s="53"/>
      <c r="C31" s="53"/>
      <c r="D31" s="53"/>
      <c r="E31" s="53"/>
      <c r="F31" s="53"/>
      <c r="G31" s="53"/>
      <c r="H31" s="53"/>
      <c r="I31" s="57"/>
      <c r="J31" s="53"/>
      <c r="K31" s="73"/>
      <c r="L31" s="73"/>
      <c r="M31" s="73"/>
      <c r="Y31" s="74"/>
      <c r="Z31" s="57"/>
    </row>
    <row r="32" spans="1:26" s="55" customFormat="1" x14ac:dyDescent="0.25">
      <c r="A32" s="53"/>
      <c r="B32" s="53"/>
      <c r="C32" s="53"/>
      <c r="D32" s="53"/>
      <c r="E32" s="53"/>
      <c r="F32" s="53"/>
      <c r="G32" s="53"/>
      <c r="H32" s="53"/>
      <c r="I32" s="57"/>
      <c r="J32" s="53"/>
      <c r="K32" s="73"/>
      <c r="L32" s="73"/>
      <c r="M32" s="73"/>
      <c r="Y32" s="74"/>
      <c r="Z32" s="57"/>
    </row>
    <row r="33" spans="1:26" s="55" customFormat="1" x14ac:dyDescent="0.25">
      <c r="A33" s="53"/>
      <c r="B33" s="53"/>
      <c r="C33" s="53"/>
      <c r="D33" s="53"/>
      <c r="E33" s="53"/>
      <c r="F33" s="53"/>
      <c r="G33" s="53"/>
      <c r="H33" s="53"/>
      <c r="I33" s="57"/>
      <c r="J33" s="53"/>
      <c r="K33" s="73"/>
      <c r="L33" s="73"/>
      <c r="M33" s="73"/>
      <c r="Y33" s="74"/>
      <c r="Z33" s="57"/>
    </row>
    <row r="34" spans="1:26" s="55" customFormat="1" x14ac:dyDescent="0.25">
      <c r="A34" s="53"/>
      <c r="B34" s="53"/>
      <c r="C34" s="53"/>
      <c r="D34" s="53"/>
      <c r="E34" s="53"/>
      <c r="F34" s="53"/>
      <c r="G34" s="53"/>
      <c r="H34" s="53"/>
      <c r="I34" s="57"/>
      <c r="J34" s="53"/>
      <c r="K34" s="73"/>
      <c r="L34" s="73"/>
      <c r="M34" s="73"/>
      <c r="Y34" s="74"/>
      <c r="Z34" s="57"/>
    </row>
    <row r="35" spans="1:26" s="55" customFormat="1" x14ac:dyDescent="0.25">
      <c r="A35" s="53"/>
      <c r="B35" s="53"/>
      <c r="C35" s="53"/>
      <c r="D35" s="53"/>
      <c r="E35" s="53"/>
      <c r="F35" s="53"/>
      <c r="G35" s="53"/>
      <c r="H35" s="53"/>
      <c r="I35" s="57"/>
      <c r="J35" s="53"/>
      <c r="K35" s="73"/>
      <c r="L35" s="73"/>
      <c r="M35" s="73"/>
      <c r="Y35" s="74"/>
      <c r="Z35" s="57"/>
    </row>
    <row r="36" spans="1:26" s="55" customFormat="1" x14ac:dyDescent="0.25">
      <c r="A36" s="53"/>
      <c r="B36" s="53"/>
      <c r="C36" s="53"/>
      <c r="D36" s="53"/>
      <c r="E36" s="53"/>
      <c r="F36" s="53"/>
      <c r="G36" s="53"/>
      <c r="H36" s="53"/>
      <c r="I36" s="57"/>
      <c r="J36" s="53"/>
      <c r="K36" s="73"/>
      <c r="L36" s="73"/>
      <c r="M36" s="73"/>
      <c r="Y36" s="74"/>
      <c r="Z36" s="57"/>
    </row>
    <row r="37" spans="1:26" s="55" customFormat="1" x14ac:dyDescent="0.25">
      <c r="A37" s="53"/>
      <c r="B37" s="53"/>
      <c r="C37" s="53"/>
      <c r="D37" s="53"/>
      <c r="E37" s="53"/>
      <c r="F37" s="53"/>
      <c r="G37" s="53"/>
      <c r="H37" s="53"/>
      <c r="I37" s="57"/>
      <c r="J37" s="53"/>
      <c r="K37" s="73"/>
      <c r="L37" s="73"/>
      <c r="M37" s="73"/>
      <c r="Y37" s="74"/>
      <c r="Z37" s="57"/>
    </row>
    <row r="38" spans="1:26" s="55" customFormat="1" x14ac:dyDescent="0.25">
      <c r="A38" s="53"/>
      <c r="B38" s="53"/>
      <c r="C38" s="53"/>
      <c r="D38" s="53"/>
      <c r="E38" s="53"/>
      <c r="F38" s="53"/>
      <c r="G38" s="53"/>
      <c r="H38" s="53"/>
      <c r="I38" s="57"/>
      <c r="J38" s="53"/>
      <c r="K38" s="73"/>
      <c r="L38" s="73"/>
      <c r="M38" s="73"/>
      <c r="Y38" s="74"/>
      <c r="Z38" s="57"/>
    </row>
    <row r="39" spans="1:26" s="55" customFormat="1" x14ac:dyDescent="0.25">
      <c r="A39" s="57"/>
      <c r="B39" s="57"/>
      <c r="C39" s="57"/>
      <c r="D39" s="57"/>
      <c r="E39" s="57"/>
      <c r="F39" s="57"/>
      <c r="G39" s="57"/>
      <c r="H39" s="57"/>
      <c r="I39" s="57"/>
      <c r="J39" s="53"/>
      <c r="K39" s="73"/>
      <c r="L39" s="73"/>
      <c r="M39" s="73"/>
      <c r="Y39" s="74"/>
      <c r="Z39" s="57"/>
    </row>
    <row r="40" spans="1:26" s="55" customFormat="1" x14ac:dyDescent="0.25">
      <c r="A40" s="57"/>
      <c r="B40" s="57"/>
      <c r="C40" s="57"/>
      <c r="D40" s="57"/>
      <c r="E40" s="57"/>
      <c r="F40" s="57"/>
      <c r="G40" s="57"/>
      <c r="H40" s="57"/>
      <c r="I40" s="57"/>
      <c r="J40" s="53"/>
      <c r="K40" s="73"/>
      <c r="L40" s="73"/>
      <c r="M40" s="73"/>
      <c r="Y40" s="74"/>
      <c r="Z40" s="57"/>
    </row>
    <row r="41" spans="1:26" s="55" customFormat="1" x14ac:dyDescent="0.25">
      <c r="A41" s="57"/>
      <c r="B41" s="57"/>
      <c r="C41" s="57"/>
      <c r="D41" s="57"/>
      <c r="E41" s="57"/>
      <c r="F41" s="57"/>
      <c r="G41" s="57"/>
      <c r="H41" s="57"/>
      <c r="I41" s="57"/>
      <c r="J41" s="53"/>
      <c r="K41" s="73"/>
      <c r="L41" s="73"/>
      <c r="M41" s="73"/>
      <c r="Y41" s="74"/>
      <c r="Z41" s="57"/>
    </row>
    <row r="42" spans="1:26" s="55" customFormat="1" x14ac:dyDescent="0.25">
      <c r="A42" s="57"/>
      <c r="B42" s="57"/>
      <c r="C42" s="57"/>
      <c r="D42" s="57"/>
      <c r="E42" s="57"/>
      <c r="F42" s="57"/>
      <c r="G42" s="57"/>
      <c r="H42" s="57"/>
      <c r="I42" s="57"/>
      <c r="J42" s="53"/>
      <c r="K42" s="73"/>
      <c r="L42" s="73"/>
      <c r="M42" s="73"/>
      <c r="Y42" s="74"/>
      <c r="Z42" s="57"/>
    </row>
    <row r="43" spans="1:26" s="55" customFormat="1" x14ac:dyDescent="0.25">
      <c r="A43" s="57"/>
      <c r="B43" s="57"/>
      <c r="C43" s="57"/>
      <c r="D43" s="57"/>
      <c r="E43" s="57"/>
      <c r="F43" s="57"/>
      <c r="G43" s="57"/>
      <c r="H43" s="57"/>
      <c r="I43" s="57"/>
      <c r="J43" s="53"/>
      <c r="K43" s="73"/>
      <c r="L43" s="73"/>
      <c r="M43" s="73"/>
      <c r="Y43" s="74"/>
      <c r="Z43" s="57"/>
    </row>
    <row r="44" spans="1:26" s="55" customFormat="1" x14ac:dyDescent="0.25">
      <c r="A44" s="57"/>
      <c r="B44" s="57"/>
      <c r="C44" s="57"/>
      <c r="D44" s="57"/>
      <c r="E44" s="57"/>
      <c r="F44" s="57"/>
      <c r="G44" s="57"/>
      <c r="H44" s="57"/>
      <c r="I44" s="57"/>
      <c r="J44" s="53"/>
      <c r="K44" s="73"/>
      <c r="L44" s="73"/>
      <c r="M44" s="73"/>
      <c r="Y44" s="74"/>
      <c r="Z44" s="57"/>
    </row>
    <row r="45" spans="1:26" s="55" customFormat="1" x14ac:dyDescent="0.25">
      <c r="A45" s="57"/>
      <c r="B45" s="57"/>
      <c r="C45" s="57"/>
      <c r="D45" s="57"/>
      <c r="E45" s="57"/>
      <c r="F45" s="57"/>
      <c r="G45" s="57"/>
      <c r="H45" s="57"/>
      <c r="I45" s="57"/>
      <c r="J45" s="53"/>
      <c r="K45" s="73"/>
      <c r="L45" s="73"/>
      <c r="M45" s="73"/>
      <c r="Y45" s="74"/>
      <c r="Z45" s="57"/>
    </row>
    <row r="46" spans="1:26" s="55" customFormat="1" x14ac:dyDescent="0.25">
      <c r="A46" s="57"/>
      <c r="B46" s="57"/>
      <c r="C46" s="57"/>
      <c r="D46" s="57"/>
      <c r="E46" s="57"/>
      <c r="F46" s="57"/>
      <c r="G46" s="57"/>
      <c r="H46" s="57"/>
      <c r="I46" s="57"/>
      <c r="J46" s="53"/>
      <c r="K46" s="73"/>
      <c r="L46" s="73"/>
      <c r="M46" s="73"/>
      <c r="Y46" s="74"/>
      <c r="Z46" s="57"/>
    </row>
    <row r="47" spans="1:26" s="55" customFormat="1" x14ac:dyDescent="0.25">
      <c r="A47" s="57"/>
      <c r="B47" s="57"/>
      <c r="C47" s="57"/>
      <c r="D47" s="57"/>
      <c r="E47" s="57"/>
      <c r="F47" s="57"/>
      <c r="G47" s="57"/>
      <c r="H47" s="57"/>
      <c r="I47" s="57"/>
      <c r="J47" s="53"/>
      <c r="K47" s="73"/>
      <c r="L47" s="73"/>
      <c r="M47" s="73"/>
      <c r="Y47" s="74"/>
      <c r="Z47" s="57"/>
    </row>
    <row r="48" spans="1:26" s="55" customFormat="1" x14ac:dyDescent="0.25">
      <c r="A48" s="57"/>
      <c r="B48" s="57"/>
      <c r="C48" s="57"/>
      <c r="D48" s="57"/>
      <c r="E48" s="57"/>
      <c r="F48" s="57"/>
      <c r="G48" s="57"/>
      <c r="H48" s="57"/>
      <c r="I48" s="57"/>
      <c r="J48" s="53"/>
      <c r="K48" s="73"/>
      <c r="L48" s="73"/>
      <c r="M48" s="73"/>
      <c r="Y48" s="74"/>
      <c r="Z48" s="57"/>
    </row>
    <row r="49" spans="1:26" s="55" customFormat="1" x14ac:dyDescent="0.25">
      <c r="A49" s="57"/>
      <c r="B49" s="57"/>
      <c r="C49" s="57"/>
      <c r="D49" s="57"/>
      <c r="E49" s="57"/>
      <c r="F49" s="57"/>
      <c r="G49" s="57"/>
      <c r="H49" s="57"/>
      <c r="I49" s="57"/>
      <c r="J49" s="53"/>
      <c r="K49" s="73"/>
      <c r="L49" s="73"/>
      <c r="M49" s="73"/>
      <c r="Y49" s="74"/>
      <c r="Z49" s="57"/>
    </row>
    <row r="50" spans="1:26" s="55" customFormat="1" x14ac:dyDescent="0.25">
      <c r="A50" s="57"/>
      <c r="B50" s="57"/>
      <c r="C50" s="57"/>
      <c r="D50" s="57"/>
      <c r="E50" s="57"/>
      <c r="F50" s="57"/>
      <c r="G50" s="57"/>
      <c r="H50" s="57"/>
      <c r="I50" s="57"/>
      <c r="J50" s="53"/>
      <c r="K50" s="73"/>
      <c r="L50" s="73"/>
      <c r="M50" s="73"/>
      <c r="Y50" s="74"/>
      <c r="Z50" s="57"/>
    </row>
    <row r="51" spans="1:26" s="55" customFormat="1" x14ac:dyDescent="0.25">
      <c r="A51" s="57"/>
      <c r="B51" s="57"/>
      <c r="C51" s="57"/>
      <c r="D51" s="57"/>
      <c r="E51" s="57"/>
      <c r="F51" s="57"/>
      <c r="G51" s="57"/>
      <c r="H51" s="57"/>
      <c r="I51" s="57"/>
      <c r="J51" s="53"/>
      <c r="K51" s="73"/>
      <c r="L51" s="73"/>
      <c r="M51" s="73"/>
      <c r="Y51" s="74"/>
      <c r="Z51" s="57"/>
    </row>
    <row r="52" spans="1:26" s="55" customFormat="1" x14ac:dyDescent="0.25">
      <c r="A52" s="57"/>
      <c r="B52" s="57"/>
      <c r="C52" s="57"/>
      <c r="D52" s="57"/>
      <c r="E52" s="57"/>
      <c r="F52" s="57"/>
      <c r="G52" s="57"/>
      <c r="H52" s="57"/>
      <c r="I52" s="57"/>
      <c r="J52" s="53"/>
      <c r="K52" s="73"/>
      <c r="L52" s="73"/>
      <c r="M52" s="73"/>
      <c r="Y52" s="74"/>
      <c r="Z52" s="57"/>
    </row>
    <row r="53" spans="1:26" s="55" customFormat="1" x14ac:dyDescent="0.25">
      <c r="A53" s="57"/>
      <c r="B53" s="57"/>
      <c r="C53" s="57"/>
      <c r="D53" s="57"/>
      <c r="E53" s="57"/>
      <c r="F53" s="57"/>
      <c r="G53" s="57"/>
      <c r="H53" s="57"/>
      <c r="I53" s="57"/>
      <c r="J53" s="53"/>
      <c r="K53" s="73"/>
      <c r="L53" s="73"/>
      <c r="M53" s="73"/>
      <c r="Y53" s="74"/>
      <c r="Z53" s="57"/>
    </row>
    <row r="54" spans="1:26" s="55" customFormat="1" x14ac:dyDescent="0.25">
      <c r="A54" s="57"/>
      <c r="B54" s="57"/>
      <c r="C54" s="57"/>
      <c r="D54" s="57"/>
      <c r="E54" s="57"/>
      <c r="F54" s="57"/>
      <c r="G54" s="57"/>
      <c r="H54" s="57"/>
      <c r="I54" s="57"/>
      <c r="J54" s="53"/>
      <c r="K54" s="73"/>
      <c r="L54" s="73"/>
      <c r="M54" s="73"/>
      <c r="Y54" s="74"/>
      <c r="Z54" s="57"/>
    </row>
    <row r="55" spans="1:26" s="55" customFormat="1" x14ac:dyDescent="0.25">
      <c r="A55" s="57"/>
      <c r="B55" s="57"/>
      <c r="C55" s="57"/>
      <c r="D55" s="57"/>
      <c r="E55" s="57"/>
      <c r="F55" s="57"/>
      <c r="G55" s="57"/>
      <c r="H55" s="57"/>
      <c r="I55" s="57"/>
      <c r="J55" s="53"/>
      <c r="K55" s="73"/>
      <c r="L55" s="73"/>
      <c r="M55" s="73"/>
      <c r="Y55" s="74"/>
      <c r="Z55" s="57"/>
    </row>
    <row r="56" spans="1:26" s="55" customFormat="1" x14ac:dyDescent="0.25">
      <c r="A56" s="57"/>
      <c r="B56" s="57"/>
      <c r="C56" s="57"/>
      <c r="D56" s="57"/>
      <c r="E56" s="57"/>
      <c r="F56" s="57"/>
      <c r="G56" s="57"/>
      <c r="H56" s="57"/>
      <c r="I56" s="57"/>
      <c r="J56" s="53"/>
      <c r="K56" s="73"/>
      <c r="L56" s="73"/>
      <c r="M56" s="73"/>
      <c r="Y56" s="74"/>
      <c r="Z56" s="57"/>
    </row>
    <row r="57" spans="1:26" s="55" customFormat="1" x14ac:dyDescent="0.25">
      <c r="A57" s="57"/>
      <c r="B57" s="57"/>
      <c r="C57" s="57"/>
      <c r="D57" s="57"/>
      <c r="E57" s="57"/>
      <c r="F57" s="57"/>
      <c r="G57" s="57"/>
      <c r="H57" s="57"/>
      <c r="I57" s="57"/>
      <c r="J57" s="53"/>
      <c r="K57" s="73"/>
      <c r="L57" s="73"/>
      <c r="M57" s="73"/>
      <c r="Y57" s="74"/>
      <c r="Z57" s="57"/>
    </row>
    <row r="58" spans="1:26" s="55" customFormat="1" x14ac:dyDescent="0.25">
      <c r="A58" s="57"/>
      <c r="B58" s="57"/>
      <c r="C58" s="57"/>
      <c r="D58" s="57"/>
      <c r="E58" s="57"/>
      <c r="F58" s="57"/>
      <c r="G58" s="57"/>
      <c r="H58" s="57"/>
      <c r="I58" s="57"/>
      <c r="J58" s="53"/>
      <c r="K58" s="73"/>
      <c r="L58" s="73"/>
      <c r="M58" s="73"/>
      <c r="Y58" s="74"/>
      <c r="Z58" s="57"/>
    </row>
    <row r="59" spans="1:26" s="55" customFormat="1" x14ac:dyDescent="0.25">
      <c r="A59" s="57"/>
      <c r="B59" s="57"/>
      <c r="C59" s="57"/>
      <c r="D59" s="57"/>
      <c r="E59" s="57"/>
      <c r="F59" s="57"/>
      <c r="G59" s="57"/>
      <c r="H59" s="57"/>
      <c r="I59" s="57"/>
      <c r="J59" s="53"/>
      <c r="K59" s="73"/>
      <c r="L59" s="73"/>
      <c r="M59" s="73"/>
      <c r="Y59" s="74"/>
      <c r="Z59" s="57"/>
    </row>
    <row r="60" spans="1:26" s="55" customFormat="1" x14ac:dyDescent="0.25">
      <c r="A60" s="57"/>
      <c r="B60" s="57"/>
      <c r="C60" s="57"/>
      <c r="D60" s="57"/>
      <c r="E60" s="57"/>
      <c r="F60" s="57"/>
      <c r="G60" s="57"/>
      <c r="H60" s="57"/>
      <c r="I60" s="57"/>
      <c r="J60" s="53"/>
      <c r="K60" s="73"/>
      <c r="L60" s="73"/>
      <c r="M60" s="73"/>
      <c r="Y60" s="74"/>
      <c r="Z60" s="57"/>
    </row>
    <row r="61" spans="1:26" s="55" customFormat="1" x14ac:dyDescent="0.25">
      <c r="A61" s="57"/>
      <c r="B61" s="57"/>
      <c r="C61" s="57"/>
      <c r="D61" s="57"/>
      <c r="E61" s="57"/>
      <c r="F61" s="57"/>
      <c r="G61" s="57"/>
      <c r="H61" s="57"/>
      <c r="I61" s="57"/>
      <c r="J61" s="53"/>
      <c r="K61" s="73"/>
      <c r="L61" s="73"/>
      <c r="M61" s="73"/>
      <c r="Y61" s="74"/>
      <c r="Z61" s="57"/>
    </row>
    <row r="62" spans="1:26" s="55" customFormat="1" x14ac:dyDescent="0.25">
      <c r="A62" s="57"/>
      <c r="B62" s="57"/>
      <c r="C62" s="57"/>
      <c r="D62" s="57"/>
      <c r="E62" s="57"/>
      <c r="F62" s="57"/>
      <c r="G62" s="57"/>
      <c r="H62" s="57"/>
      <c r="I62" s="57"/>
      <c r="J62" s="53"/>
      <c r="K62" s="73"/>
      <c r="L62" s="73"/>
      <c r="M62" s="73"/>
      <c r="Y62" s="74"/>
      <c r="Z62" s="57"/>
    </row>
    <row r="63" spans="1:26" s="55" customFormat="1" x14ac:dyDescent="0.25">
      <c r="A63" s="57"/>
      <c r="B63" s="57"/>
      <c r="C63" s="57"/>
      <c r="D63" s="57"/>
      <c r="E63" s="57"/>
      <c r="F63" s="57"/>
      <c r="G63" s="57"/>
      <c r="H63" s="57"/>
      <c r="I63" s="57"/>
      <c r="J63" s="53"/>
      <c r="K63" s="73"/>
      <c r="L63" s="73"/>
      <c r="M63" s="73"/>
      <c r="Y63" s="74"/>
      <c r="Z63" s="57"/>
    </row>
    <row r="64" spans="1:26" s="55" customFormat="1" x14ac:dyDescent="0.25">
      <c r="A64" s="57"/>
      <c r="B64" s="57"/>
      <c r="C64" s="57"/>
      <c r="D64" s="57"/>
      <c r="E64" s="57"/>
      <c r="F64" s="57"/>
      <c r="G64" s="57"/>
      <c r="H64" s="57"/>
      <c r="I64" s="57"/>
      <c r="J64" s="53"/>
      <c r="K64" s="73"/>
      <c r="L64" s="73"/>
      <c r="M64" s="73"/>
      <c r="Y64" s="74"/>
      <c r="Z64" s="57"/>
    </row>
    <row r="65" spans="1:26" s="55" customFormat="1" x14ac:dyDescent="0.25">
      <c r="A65" s="57"/>
      <c r="B65" s="57"/>
      <c r="C65" s="57"/>
      <c r="D65" s="57"/>
      <c r="E65" s="57"/>
      <c r="F65" s="57"/>
      <c r="G65" s="57"/>
      <c r="H65" s="57"/>
      <c r="I65" s="57"/>
      <c r="J65" s="53"/>
      <c r="K65" s="73"/>
      <c r="L65" s="73"/>
      <c r="M65" s="73"/>
      <c r="Y65" s="74"/>
      <c r="Z65" s="57"/>
    </row>
    <row r="66" spans="1:26" s="55" customFormat="1" x14ac:dyDescent="0.25">
      <c r="A66" s="57"/>
      <c r="B66" s="57"/>
      <c r="C66" s="57"/>
      <c r="D66" s="57"/>
      <c r="E66" s="57"/>
      <c r="F66" s="57"/>
      <c r="G66" s="57"/>
      <c r="H66" s="57"/>
      <c r="I66" s="57"/>
      <c r="J66" s="53"/>
      <c r="K66" s="73"/>
      <c r="L66" s="73"/>
      <c r="M66" s="73"/>
      <c r="Y66" s="74"/>
      <c r="Z66" s="57"/>
    </row>
    <row r="67" spans="1:26" s="55" customFormat="1" x14ac:dyDescent="0.25">
      <c r="A67" s="57"/>
      <c r="B67" s="57"/>
      <c r="C67" s="57"/>
      <c r="D67" s="57"/>
      <c r="E67" s="57"/>
      <c r="F67" s="57"/>
      <c r="G67" s="57"/>
      <c r="H67" s="57"/>
      <c r="I67" s="57"/>
      <c r="J67" s="53"/>
      <c r="K67" s="73"/>
      <c r="L67" s="73"/>
      <c r="M67" s="73"/>
      <c r="Y67" s="74"/>
      <c r="Z67" s="57"/>
    </row>
    <row r="68" spans="1:26" s="55" customFormat="1" x14ac:dyDescent="0.25">
      <c r="A68" s="57"/>
      <c r="B68" s="57"/>
      <c r="C68" s="57"/>
      <c r="D68" s="57"/>
      <c r="E68" s="57"/>
      <c r="F68" s="57"/>
      <c r="G68" s="57"/>
      <c r="H68" s="57"/>
      <c r="I68" s="57"/>
      <c r="J68" s="53"/>
      <c r="K68" s="73"/>
      <c r="L68" s="73"/>
      <c r="M68" s="73"/>
      <c r="Y68" s="74"/>
      <c r="Z68" s="57"/>
    </row>
    <row r="69" spans="1:26" s="55" customFormat="1" x14ac:dyDescent="0.25">
      <c r="A69" s="57"/>
      <c r="B69" s="57"/>
      <c r="C69" s="57"/>
      <c r="D69" s="57"/>
      <c r="E69" s="57"/>
      <c r="F69" s="57"/>
      <c r="G69" s="57"/>
      <c r="H69" s="57"/>
      <c r="I69" s="57"/>
      <c r="J69" s="53"/>
      <c r="K69" s="73"/>
      <c r="L69" s="73"/>
      <c r="M69" s="73"/>
      <c r="Y69" s="74"/>
      <c r="Z69" s="57"/>
    </row>
    <row r="70" spans="1:26" s="55" customFormat="1" x14ac:dyDescent="0.25">
      <c r="A70" s="57"/>
      <c r="B70" s="57"/>
      <c r="C70" s="57"/>
      <c r="D70" s="57"/>
      <c r="E70" s="57"/>
      <c r="F70" s="57"/>
      <c r="G70" s="57"/>
      <c r="H70" s="57"/>
      <c r="I70" s="57"/>
      <c r="J70" s="53"/>
      <c r="K70" s="73"/>
      <c r="L70" s="73"/>
      <c r="M70" s="73"/>
      <c r="Y70" s="74"/>
      <c r="Z70" s="57"/>
    </row>
    <row r="71" spans="1:26" s="55" customFormat="1" x14ac:dyDescent="0.25">
      <c r="A71" s="57"/>
      <c r="B71" s="57"/>
      <c r="C71" s="57"/>
      <c r="D71" s="57"/>
      <c r="E71" s="57"/>
      <c r="F71" s="57"/>
      <c r="G71" s="57"/>
      <c r="H71" s="57"/>
      <c r="I71" s="57"/>
      <c r="J71" s="53"/>
      <c r="K71" s="73"/>
      <c r="L71" s="73"/>
      <c r="M71" s="73"/>
      <c r="Y71" s="74"/>
      <c r="Z71" s="57"/>
    </row>
    <row r="72" spans="1:26" s="55" customFormat="1" x14ac:dyDescent="0.25">
      <c r="A72" s="57"/>
      <c r="B72" s="57"/>
      <c r="C72" s="57"/>
      <c r="D72" s="57"/>
      <c r="E72" s="57"/>
      <c r="F72" s="57"/>
      <c r="G72" s="57"/>
      <c r="H72" s="57"/>
      <c r="I72" s="57"/>
      <c r="J72" s="53"/>
      <c r="K72" s="73"/>
      <c r="L72" s="73"/>
      <c r="M72" s="73"/>
      <c r="Y72" s="74"/>
      <c r="Z72" s="57"/>
    </row>
    <row r="73" spans="1:26" s="55" customFormat="1" x14ac:dyDescent="0.25">
      <c r="A73" s="57"/>
      <c r="B73" s="57"/>
      <c r="C73" s="57"/>
      <c r="D73" s="57"/>
      <c r="E73" s="57"/>
      <c r="F73" s="57"/>
      <c r="G73" s="57"/>
      <c r="H73" s="57"/>
      <c r="I73" s="57"/>
      <c r="J73" s="53"/>
      <c r="K73" s="73"/>
      <c r="L73" s="73"/>
      <c r="M73" s="73"/>
      <c r="Y73" s="74"/>
      <c r="Z73" s="57"/>
    </row>
    <row r="74" spans="1:26" s="55" customFormat="1" x14ac:dyDescent="0.25">
      <c r="A74" s="57"/>
      <c r="B74" s="57"/>
      <c r="C74" s="57"/>
      <c r="D74" s="57"/>
      <c r="E74" s="57"/>
      <c r="F74" s="57"/>
      <c r="G74" s="57"/>
      <c r="H74" s="57"/>
      <c r="I74" s="57"/>
      <c r="J74" s="53"/>
      <c r="K74" s="73"/>
      <c r="L74" s="73"/>
      <c r="M74" s="73"/>
      <c r="Y74" s="74"/>
      <c r="Z74" s="57"/>
    </row>
    <row r="75" spans="1:26" s="55" customFormat="1" x14ac:dyDescent="0.25">
      <c r="A75" s="57"/>
      <c r="B75" s="57"/>
      <c r="C75" s="57"/>
      <c r="D75" s="57"/>
      <c r="E75" s="57"/>
      <c r="F75" s="57"/>
      <c r="G75" s="57"/>
      <c r="H75" s="57"/>
      <c r="I75" s="57"/>
      <c r="J75" s="53"/>
      <c r="K75" s="73"/>
      <c r="L75" s="73"/>
      <c r="M75" s="73"/>
      <c r="Y75" s="74"/>
      <c r="Z75" s="57"/>
    </row>
    <row r="76" spans="1:26" s="55" customFormat="1" x14ac:dyDescent="0.25">
      <c r="A76" s="57"/>
      <c r="B76" s="57"/>
      <c r="C76" s="57"/>
      <c r="D76" s="57"/>
      <c r="E76" s="57"/>
      <c r="F76" s="57"/>
      <c r="G76" s="57"/>
      <c r="H76" s="57"/>
      <c r="I76" s="57"/>
      <c r="J76" s="53"/>
      <c r="K76" s="73"/>
      <c r="L76" s="73"/>
      <c r="M76" s="73"/>
      <c r="Y76" s="74"/>
      <c r="Z76" s="57"/>
    </row>
    <row r="77" spans="1:26" s="55" customFormat="1" x14ac:dyDescent="0.25">
      <c r="A77" s="57"/>
      <c r="B77" s="57"/>
      <c r="C77" s="57"/>
      <c r="D77" s="57"/>
      <c r="E77" s="57"/>
      <c r="F77" s="57"/>
      <c r="G77" s="57"/>
      <c r="H77" s="57"/>
      <c r="I77" s="57"/>
      <c r="J77" s="53"/>
      <c r="K77" s="73"/>
      <c r="L77" s="73"/>
      <c r="M77" s="73"/>
      <c r="Y77" s="74"/>
      <c r="Z77" s="57"/>
    </row>
    <row r="78" spans="1:26" s="55" customFormat="1" x14ac:dyDescent="0.25">
      <c r="A78" s="57"/>
      <c r="B78" s="57"/>
      <c r="C78" s="57"/>
      <c r="D78" s="57"/>
      <c r="E78" s="57"/>
      <c r="F78" s="57"/>
      <c r="G78" s="57"/>
      <c r="H78" s="57"/>
      <c r="I78" s="57"/>
      <c r="J78" s="53"/>
      <c r="K78" s="73"/>
      <c r="L78" s="73"/>
      <c r="M78" s="73"/>
      <c r="Y78" s="74"/>
      <c r="Z78" s="57"/>
    </row>
    <row r="79" spans="1:26" s="55" customFormat="1" x14ac:dyDescent="0.25">
      <c r="A79" s="57"/>
      <c r="B79" s="57"/>
      <c r="C79" s="57"/>
      <c r="D79" s="57"/>
      <c r="E79" s="57"/>
      <c r="F79" s="57"/>
      <c r="G79" s="57"/>
      <c r="H79" s="57"/>
      <c r="I79" s="57"/>
      <c r="J79" s="53"/>
      <c r="K79" s="73"/>
      <c r="L79" s="73"/>
      <c r="M79" s="73"/>
      <c r="Y79" s="74"/>
      <c r="Z79" s="57"/>
    </row>
    <row r="80" spans="1:26" s="55" customFormat="1" x14ac:dyDescent="0.25">
      <c r="A80" s="57"/>
      <c r="B80" s="57"/>
      <c r="C80" s="57"/>
      <c r="D80" s="57"/>
      <c r="E80" s="57"/>
      <c r="F80" s="57"/>
      <c r="G80" s="57"/>
      <c r="H80" s="57"/>
      <c r="I80" s="57"/>
      <c r="J80" s="53"/>
      <c r="K80" s="73"/>
      <c r="L80" s="73"/>
      <c r="M80" s="73"/>
      <c r="Y80" s="74"/>
      <c r="Z80" s="57"/>
    </row>
    <row r="81" spans="1:26" s="55" customFormat="1" x14ac:dyDescent="0.25">
      <c r="A81" s="57"/>
      <c r="B81" s="57"/>
      <c r="C81" s="57"/>
      <c r="D81" s="57"/>
      <c r="E81" s="57"/>
      <c r="F81" s="57"/>
      <c r="G81" s="57"/>
      <c r="H81" s="57"/>
      <c r="I81" s="57"/>
      <c r="J81" s="53"/>
      <c r="K81" s="73"/>
      <c r="L81" s="73"/>
      <c r="M81" s="73"/>
      <c r="Y81" s="74"/>
      <c r="Z81" s="57"/>
    </row>
    <row r="82" spans="1:26" s="55" customFormat="1" x14ac:dyDescent="0.25">
      <c r="A82" s="57"/>
      <c r="B82" s="57"/>
      <c r="C82" s="57"/>
      <c r="D82" s="57"/>
      <c r="E82" s="57"/>
      <c r="F82" s="57"/>
      <c r="G82" s="57"/>
      <c r="H82" s="57"/>
      <c r="I82" s="57"/>
      <c r="J82" s="53"/>
      <c r="K82" s="73"/>
      <c r="L82" s="73"/>
      <c r="M82" s="73"/>
      <c r="Y82" s="74"/>
      <c r="Z82" s="57"/>
    </row>
    <row r="83" spans="1:26" s="55" customFormat="1" x14ac:dyDescent="0.25">
      <c r="A83" s="57"/>
      <c r="B83" s="57"/>
      <c r="C83" s="57"/>
      <c r="D83" s="57"/>
      <c r="E83" s="57"/>
      <c r="F83" s="57"/>
      <c r="G83" s="57"/>
      <c r="H83" s="57"/>
      <c r="I83" s="57"/>
      <c r="J83" s="53"/>
      <c r="K83" s="73"/>
      <c r="L83" s="73"/>
      <c r="M83" s="73"/>
      <c r="Y83" s="74"/>
      <c r="Z83" s="57"/>
    </row>
    <row r="84" spans="1:26" s="55" customFormat="1" x14ac:dyDescent="0.25">
      <c r="A84" s="57"/>
      <c r="B84" s="57"/>
      <c r="C84" s="57"/>
      <c r="D84" s="57"/>
      <c r="E84" s="57"/>
      <c r="F84" s="57"/>
      <c r="G84" s="57"/>
      <c r="H84" s="57"/>
      <c r="I84" s="57"/>
      <c r="J84" s="53"/>
      <c r="K84" s="73"/>
      <c r="L84" s="73"/>
      <c r="M84" s="73"/>
      <c r="Y84" s="74"/>
      <c r="Z84" s="57"/>
    </row>
    <row r="85" spans="1:26" s="55" customFormat="1" x14ac:dyDescent="0.25">
      <c r="A85" s="57"/>
      <c r="B85" s="57"/>
      <c r="C85" s="57"/>
      <c r="D85" s="57"/>
      <c r="E85" s="57"/>
      <c r="F85" s="57"/>
      <c r="G85" s="57"/>
      <c r="H85" s="57"/>
      <c r="I85" s="57"/>
      <c r="J85" s="53"/>
      <c r="K85" s="73"/>
      <c r="L85" s="73"/>
      <c r="M85" s="73"/>
      <c r="Y85" s="74"/>
      <c r="Z85" s="57"/>
    </row>
    <row r="86" spans="1:26" s="55" customFormat="1" x14ac:dyDescent="0.25">
      <c r="A86" s="57"/>
      <c r="B86" s="57"/>
      <c r="C86" s="57"/>
      <c r="D86" s="57"/>
      <c r="E86" s="57"/>
      <c r="F86" s="57"/>
      <c r="G86" s="57"/>
      <c r="H86" s="57"/>
      <c r="I86" s="57"/>
      <c r="J86" s="53"/>
      <c r="K86" s="73"/>
      <c r="L86" s="73"/>
      <c r="M86" s="73"/>
      <c r="Y86" s="74"/>
      <c r="Z86" s="57"/>
    </row>
    <row r="87" spans="1:26" s="55" customFormat="1" x14ac:dyDescent="0.25">
      <c r="A87" s="57"/>
      <c r="B87" s="57"/>
      <c r="C87" s="57"/>
      <c r="D87" s="57"/>
      <c r="E87" s="57"/>
      <c r="F87" s="57"/>
      <c r="G87" s="57"/>
      <c r="H87" s="57"/>
      <c r="I87" s="57"/>
      <c r="J87" s="53"/>
      <c r="K87" s="73"/>
      <c r="L87" s="73"/>
      <c r="M87" s="73"/>
      <c r="Y87" s="74"/>
      <c r="Z87" s="57"/>
    </row>
    <row r="88" spans="1:26" s="55" customFormat="1" x14ac:dyDescent="0.25">
      <c r="A88" s="57"/>
      <c r="B88" s="57"/>
      <c r="C88" s="57"/>
      <c r="D88" s="57"/>
      <c r="E88" s="57"/>
      <c r="F88" s="57"/>
      <c r="G88" s="57"/>
      <c r="H88" s="57"/>
      <c r="I88" s="57"/>
      <c r="J88" s="53"/>
      <c r="K88" s="73"/>
      <c r="L88" s="73"/>
      <c r="M88" s="73"/>
      <c r="Y88" s="74"/>
      <c r="Z88" s="57"/>
    </row>
    <row r="89" spans="1:26" s="55" customFormat="1" x14ac:dyDescent="0.25">
      <c r="A89" s="57"/>
      <c r="B89" s="57"/>
      <c r="C89" s="57"/>
      <c r="D89" s="57"/>
      <c r="E89" s="57"/>
      <c r="F89" s="57"/>
      <c r="G89" s="57"/>
      <c r="H89" s="57"/>
      <c r="I89" s="57"/>
      <c r="J89" s="53"/>
      <c r="K89" s="73"/>
      <c r="L89" s="73"/>
      <c r="M89" s="73"/>
      <c r="Y89" s="74"/>
      <c r="Z89" s="57"/>
    </row>
    <row r="90" spans="1:26" s="55" customFormat="1" x14ac:dyDescent="0.25">
      <c r="A90" s="57"/>
      <c r="B90" s="57"/>
      <c r="C90" s="57"/>
      <c r="D90" s="57"/>
      <c r="E90" s="57"/>
      <c r="F90" s="57"/>
      <c r="G90" s="57"/>
      <c r="H90" s="57"/>
      <c r="I90" s="57"/>
      <c r="J90" s="53"/>
      <c r="K90" s="73"/>
      <c r="L90" s="73"/>
      <c r="M90" s="73"/>
      <c r="Y90" s="74"/>
      <c r="Z90" s="57"/>
    </row>
  </sheetData>
  <mergeCells count="57">
    <mergeCell ref="P11:P12"/>
    <mergeCell ref="P9:P10"/>
    <mergeCell ref="A16:J16"/>
    <mergeCell ref="X9:X10"/>
    <mergeCell ref="L9:L10"/>
    <mergeCell ref="M9:M10"/>
    <mergeCell ref="N9:N10"/>
    <mergeCell ref="O9:O10"/>
    <mergeCell ref="W9:W10"/>
    <mergeCell ref="Y11:Y12"/>
    <mergeCell ref="A9:A10"/>
    <mergeCell ref="B9:B10"/>
    <mergeCell ref="F9:F10"/>
    <mergeCell ref="G9:G10"/>
    <mergeCell ref="H9:H10"/>
    <mergeCell ref="I9:I10"/>
    <mergeCell ref="J9:J10"/>
    <mergeCell ref="K9:K10"/>
    <mergeCell ref="K11:K12"/>
    <mergeCell ref="L11:L12"/>
    <mergeCell ref="M11:M12"/>
    <mergeCell ref="N11:N12"/>
    <mergeCell ref="O11:O12"/>
    <mergeCell ref="W11:W12"/>
    <mergeCell ref="Y9:Y10"/>
    <mergeCell ref="X6:X7"/>
    <mergeCell ref="Y6:Y7"/>
    <mergeCell ref="A11:A12"/>
    <mergeCell ref="B11:B12"/>
    <mergeCell ref="F11:F12"/>
    <mergeCell ref="G11:G12"/>
    <mergeCell ref="H11:H12"/>
    <mergeCell ref="I11:I12"/>
    <mergeCell ref="J11:J12"/>
    <mergeCell ref="O6:O7"/>
    <mergeCell ref="P6:P7"/>
    <mergeCell ref="Q6:Q7"/>
    <mergeCell ref="R6:S6"/>
    <mergeCell ref="T6:T7"/>
    <mergeCell ref="U6:V6"/>
    <mergeCell ref="X11:X12"/>
    <mergeCell ref="A5:W5"/>
    <mergeCell ref="N6:N7"/>
    <mergeCell ref="A6:A7"/>
    <mergeCell ref="B6:B7"/>
    <mergeCell ref="C6:C7"/>
    <mergeCell ref="D6:D7"/>
    <mergeCell ref="E6:E7"/>
    <mergeCell ref="F6:F7"/>
    <mergeCell ref="G6:G7"/>
    <mergeCell ref="H6:H7"/>
    <mergeCell ref="I6:I7"/>
    <mergeCell ref="J6:J7"/>
    <mergeCell ref="K6:K7"/>
    <mergeCell ref="L6:L7"/>
    <mergeCell ref="M6:M7"/>
    <mergeCell ref="W6:W7"/>
  </mergeCells>
  <pageMargins left="0.39370078740157483" right="0.39370078740157483" top="0.78740157480314965" bottom="0.78740157480314965" header="0.31496062992125984" footer="0.31496062992125984"/>
  <pageSetup paperSize="9" scale="47" firstPageNumber="167"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X99"/>
  <sheetViews>
    <sheetView showGridLines="0" view="pageBreakPreview" zoomScale="75" zoomScaleNormal="70" zoomScaleSheetLayoutView="75" workbookViewId="0">
      <selection activeCell="G24" sqref="G24"/>
    </sheetView>
  </sheetViews>
  <sheetFormatPr defaultColWidth="9.140625" defaultRowHeight="15" outlineLevelCol="1" x14ac:dyDescent="0.25"/>
  <cols>
    <col min="1" max="1" width="5.42578125" style="7" customWidth="1"/>
    <col min="2" max="2" width="8" style="7" hidden="1" customWidth="1"/>
    <col min="3" max="3" width="8.7109375" style="7" hidden="1" customWidth="1" outlineLevel="1"/>
    <col min="4" max="4" width="7.7109375" style="7" hidden="1" customWidth="1" outlineLevel="1"/>
    <col min="5" max="5" width="8.28515625" style="7" customWidth="1" outlineLevel="1"/>
    <col min="6" max="6" width="15.5703125" style="7" hidden="1" customWidth="1" outlineLevel="1"/>
    <col min="7" max="7" width="37.85546875" style="7" customWidth="1" collapsed="1"/>
    <col min="8" max="8" width="38.85546875" style="7" customWidth="1"/>
    <col min="9" max="9" width="7.140625" style="7" customWidth="1"/>
    <col min="10" max="10" width="14.7109375" style="125" customWidth="1"/>
    <col min="11" max="11" width="14" style="127" customWidth="1"/>
    <col min="12" max="12" width="13.85546875" style="127" customWidth="1"/>
    <col min="13" max="13" width="13.5703125" style="127" customWidth="1"/>
    <col min="14" max="14" width="15.42578125" style="127" customWidth="1"/>
    <col min="15" max="15" width="14.7109375" style="127" customWidth="1"/>
    <col min="16" max="16" width="15.85546875" style="127" customWidth="1"/>
    <col min="17" max="17" width="16.7109375" style="127" customWidth="1"/>
    <col min="18" max="18" width="17.28515625" style="127" customWidth="1"/>
    <col min="19" max="21" width="14.85546875" style="127" customWidth="1"/>
    <col min="22" max="22" width="14.42578125" style="127" customWidth="1"/>
    <col min="23" max="23" width="17.7109375" style="151" customWidth="1"/>
    <col min="24" max="16384" width="9.140625" style="7"/>
  </cols>
  <sheetData>
    <row r="1" spans="1:24" ht="18" x14ac:dyDescent="0.25">
      <c r="A1" s="251" t="s">
        <v>39</v>
      </c>
      <c r="B1" s="1"/>
      <c r="C1" s="1"/>
      <c r="D1" s="1"/>
      <c r="E1" s="1"/>
      <c r="F1" s="2"/>
      <c r="G1" s="3"/>
      <c r="H1" s="4"/>
      <c r="I1" s="1"/>
      <c r="K1" s="126"/>
      <c r="N1" s="5"/>
      <c r="O1" s="5"/>
      <c r="Q1" s="5"/>
      <c r="R1" s="5"/>
      <c r="S1" s="6"/>
      <c r="T1" s="128"/>
      <c r="U1" s="7"/>
      <c r="V1" s="7"/>
      <c r="W1" s="7"/>
    </row>
    <row r="2" spans="1:24" ht="15.75" x14ac:dyDescent="0.25">
      <c r="A2" s="252" t="s">
        <v>58</v>
      </c>
      <c r="B2" s="253"/>
      <c r="C2" s="253"/>
      <c r="F2" s="254"/>
      <c r="G2" s="255" t="s">
        <v>53</v>
      </c>
      <c r="H2" s="256" t="s">
        <v>62</v>
      </c>
      <c r="I2" s="8"/>
      <c r="K2" s="126"/>
      <c r="N2" s="9"/>
      <c r="O2" s="9"/>
      <c r="Q2" s="9"/>
      <c r="R2" s="9"/>
      <c r="S2" s="10"/>
      <c r="T2" s="128"/>
      <c r="U2" s="7"/>
      <c r="V2" s="7"/>
      <c r="W2" s="7"/>
    </row>
    <row r="3" spans="1:24" ht="15.75" x14ac:dyDescent="0.25">
      <c r="A3" s="257"/>
      <c r="B3" s="253"/>
      <c r="C3" s="253"/>
      <c r="F3" s="254"/>
      <c r="G3" s="258" t="s">
        <v>38</v>
      </c>
      <c r="H3" s="259"/>
      <c r="I3" s="8"/>
      <c r="K3" s="126"/>
      <c r="N3" s="9"/>
      <c r="O3" s="9"/>
      <c r="Q3" s="9"/>
      <c r="R3" s="9"/>
      <c r="S3" s="10"/>
      <c r="T3" s="128"/>
      <c r="U3" s="7"/>
      <c r="V3" s="7"/>
      <c r="W3" s="7"/>
    </row>
    <row r="4" spans="1:24" ht="17.25" customHeight="1" x14ac:dyDescent="0.25">
      <c r="A4" s="129"/>
      <c r="B4" s="129"/>
      <c r="C4" s="129"/>
      <c r="D4" s="129"/>
      <c r="E4" s="129"/>
      <c r="F4" s="129"/>
      <c r="G4" s="129"/>
      <c r="H4" s="129"/>
      <c r="I4" s="129"/>
      <c r="J4" s="129"/>
      <c r="K4" s="129"/>
      <c r="L4" s="130"/>
      <c r="M4" s="129"/>
      <c r="N4" s="130"/>
      <c r="O4" s="129"/>
      <c r="P4" s="129"/>
      <c r="Q4" s="129"/>
      <c r="R4" s="129"/>
      <c r="S4" s="129"/>
      <c r="T4" s="129"/>
      <c r="U4" s="129"/>
      <c r="V4" s="216" t="s">
        <v>1</v>
      </c>
      <c r="W4" s="216"/>
      <c r="X4" s="128"/>
    </row>
    <row r="5" spans="1:24" ht="25.5" customHeight="1" x14ac:dyDescent="0.25">
      <c r="A5" s="342" t="s">
        <v>125</v>
      </c>
      <c r="B5" s="342"/>
      <c r="C5" s="342"/>
      <c r="D5" s="342"/>
      <c r="E5" s="342"/>
      <c r="F5" s="342"/>
      <c r="G5" s="342"/>
      <c r="H5" s="342"/>
      <c r="I5" s="342"/>
      <c r="J5" s="342"/>
      <c r="K5" s="342"/>
      <c r="L5" s="342"/>
      <c r="M5" s="342"/>
      <c r="N5" s="342"/>
      <c r="O5" s="342"/>
      <c r="P5" s="342"/>
      <c r="Q5" s="342"/>
      <c r="R5" s="342"/>
      <c r="S5" s="342"/>
      <c r="T5" s="342"/>
      <c r="U5" s="342"/>
      <c r="V5" s="342"/>
      <c r="W5" s="131"/>
    </row>
    <row r="6" spans="1:24" ht="25.5" customHeight="1" x14ac:dyDescent="0.25">
      <c r="A6" s="295" t="s">
        <v>2</v>
      </c>
      <c r="B6" s="295" t="s">
        <v>3</v>
      </c>
      <c r="C6" s="296" t="s">
        <v>4</v>
      </c>
      <c r="D6" s="296" t="s">
        <v>5</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343" t="s">
        <v>126</v>
      </c>
      <c r="S6" s="344"/>
      <c r="T6" s="290" t="s">
        <v>20</v>
      </c>
      <c r="U6" s="290"/>
      <c r="V6" s="287" t="s">
        <v>107</v>
      </c>
      <c r="W6" s="288" t="s">
        <v>15</v>
      </c>
    </row>
    <row r="7" spans="1:24" ht="81" customHeight="1" x14ac:dyDescent="0.25">
      <c r="A7" s="295"/>
      <c r="B7" s="295"/>
      <c r="C7" s="296"/>
      <c r="D7" s="296"/>
      <c r="E7" s="296"/>
      <c r="F7" s="296"/>
      <c r="G7" s="296"/>
      <c r="H7" s="291"/>
      <c r="I7" s="297"/>
      <c r="J7" s="291"/>
      <c r="K7" s="291"/>
      <c r="L7" s="291"/>
      <c r="M7" s="291"/>
      <c r="N7" s="291"/>
      <c r="O7" s="287"/>
      <c r="P7" s="289"/>
      <c r="Q7" s="289"/>
      <c r="R7" s="246" t="s">
        <v>22</v>
      </c>
      <c r="S7" s="276" t="s">
        <v>127</v>
      </c>
      <c r="T7" s="246" t="s">
        <v>18</v>
      </c>
      <c r="U7" s="246" t="s">
        <v>19</v>
      </c>
      <c r="V7" s="287"/>
      <c r="W7" s="288"/>
    </row>
    <row r="8" spans="1:24" s="132" customFormat="1" ht="25.5" customHeight="1" x14ac:dyDescent="0.3">
      <c r="A8" s="20" t="s">
        <v>16</v>
      </c>
      <c r="B8" s="20"/>
      <c r="C8" s="20"/>
      <c r="D8" s="20"/>
      <c r="E8" s="20"/>
      <c r="F8" s="20"/>
      <c r="G8" s="20"/>
      <c r="H8" s="20"/>
      <c r="I8" s="20"/>
      <c r="J8" s="20"/>
      <c r="K8" s="11">
        <f>SUM(K9:K12)</f>
        <v>2942</v>
      </c>
      <c r="L8" s="11">
        <f>SUM(L9:L12)</f>
        <v>2143</v>
      </c>
      <c r="M8" s="11">
        <f>SUM(M9:M12)</f>
        <v>799</v>
      </c>
      <c r="N8" s="11"/>
      <c r="O8" s="11">
        <f>SUM(O9:O12)</f>
        <v>0</v>
      </c>
      <c r="P8" s="12">
        <f>SUM(P9:P12)</f>
        <v>553</v>
      </c>
      <c r="Q8" s="12">
        <f>SUM(Q9:Q12)</f>
        <v>0</v>
      </c>
      <c r="R8" s="12">
        <f t="shared" ref="R8:U8" si="0">SUM(R9:R12)</f>
        <v>0</v>
      </c>
      <c r="S8" s="12">
        <f>SUM(S9:S12)</f>
        <v>553</v>
      </c>
      <c r="T8" s="12">
        <f t="shared" si="0"/>
        <v>0</v>
      </c>
      <c r="U8" s="12">
        <f t="shared" si="0"/>
        <v>553</v>
      </c>
      <c r="V8" s="11">
        <f>SUM(V9:V12)</f>
        <v>246</v>
      </c>
      <c r="W8" s="13"/>
    </row>
    <row r="9" spans="1:24" s="143" customFormat="1" ht="120" x14ac:dyDescent="0.25">
      <c r="A9" s="133">
        <v>1</v>
      </c>
      <c r="B9" s="14" t="s">
        <v>47</v>
      </c>
      <c r="C9" s="133">
        <v>3319</v>
      </c>
      <c r="D9" s="133">
        <v>5169</v>
      </c>
      <c r="E9" s="133">
        <v>51</v>
      </c>
      <c r="F9" s="134">
        <v>60003101589</v>
      </c>
      <c r="G9" s="135" t="s">
        <v>128</v>
      </c>
      <c r="H9" s="247" t="s">
        <v>129</v>
      </c>
      <c r="I9" s="136"/>
      <c r="J9" s="136" t="s">
        <v>55</v>
      </c>
      <c r="K9" s="237">
        <f>SUM(L9:M9)</f>
        <v>2942</v>
      </c>
      <c r="L9" s="237">
        <v>2143</v>
      </c>
      <c r="M9" s="237">
        <f>517+282</f>
        <v>799</v>
      </c>
      <c r="N9" s="137" t="s">
        <v>130</v>
      </c>
      <c r="O9" s="138">
        <v>0</v>
      </c>
      <c r="P9" s="139">
        <f>Q9+S9</f>
        <v>553</v>
      </c>
      <c r="Q9" s="140">
        <f>SUM(R9:R9)</f>
        <v>0</v>
      </c>
      <c r="R9" s="138">
        <v>0</v>
      </c>
      <c r="S9" s="274">
        <f>U9</f>
        <v>553</v>
      </c>
      <c r="T9" s="141">
        <v>0</v>
      </c>
      <c r="U9" s="141">
        <f>317+236</f>
        <v>553</v>
      </c>
      <c r="V9" s="141">
        <f>M9-O9-P9</f>
        <v>246</v>
      </c>
      <c r="W9" s="167" t="s">
        <v>122</v>
      </c>
    </row>
    <row r="10" spans="1:24" s="143" customFormat="1" ht="15.75" hidden="1" x14ac:dyDescent="0.25">
      <c r="A10" s="133">
        <v>2</v>
      </c>
      <c r="B10" s="133"/>
      <c r="C10" s="14"/>
      <c r="D10" s="14"/>
      <c r="E10" s="14"/>
      <c r="F10" s="144"/>
      <c r="G10" s="145"/>
      <c r="H10" s="247"/>
      <c r="I10" s="248"/>
      <c r="J10" s="248"/>
      <c r="K10" s="237">
        <f>SUM(L10:M10)</f>
        <v>0</v>
      </c>
      <c r="L10" s="237"/>
      <c r="M10" s="237"/>
      <c r="N10" s="137"/>
      <c r="O10" s="138"/>
      <c r="P10" s="139">
        <f>Q10+S10</f>
        <v>0</v>
      </c>
      <c r="Q10" s="138">
        <f>SUM(R10:R10)</f>
        <v>0</v>
      </c>
      <c r="R10" s="140"/>
      <c r="S10" s="250">
        <f t="shared" ref="S10:S12" si="1">SUM(T10:U10)</f>
        <v>0</v>
      </c>
      <c r="T10" s="141"/>
      <c r="U10" s="141"/>
      <c r="V10" s="141">
        <f>K10-O10-P10</f>
        <v>0</v>
      </c>
      <c r="W10" s="260"/>
    </row>
    <row r="11" spans="1:24" s="143" customFormat="1" ht="15.75" hidden="1" x14ac:dyDescent="0.25">
      <c r="A11" s="133">
        <v>3</v>
      </c>
      <c r="B11" s="133"/>
      <c r="C11" s="133"/>
      <c r="D11" s="133"/>
      <c r="E11" s="133"/>
      <c r="F11" s="134"/>
      <c r="G11" s="145"/>
      <c r="H11" s="247"/>
      <c r="I11" s="136"/>
      <c r="J11" s="136"/>
      <c r="K11" s="237">
        <f t="shared" ref="K11:K12" si="2">SUM(L11:M11)</f>
        <v>0</v>
      </c>
      <c r="L11" s="237"/>
      <c r="M11" s="237"/>
      <c r="N11" s="137"/>
      <c r="O11" s="138"/>
      <c r="P11" s="139">
        <f>Q11+S11</f>
        <v>0</v>
      </c>
      <c r="Q11" s="138">
        <f>SUM(R11:R11)</f>
        <v>0</v>
      </c>
      <c r="R11" s="140"/>
      <c r="S11" s="250">
        <f t="shared" si="1"/>
        <v>0</v>
      </c>
      <c r="T11" s="141"/>
      <c r="U11" s="141"/>
      <c r="V11" s="141">
        <f>K11-O11-P11</f>
        <v>0</v>
      </c>
      <c r="W11" s="142"/>
    </row>
    <row r="12" spans="1:24" s="143" customFormat="1" ht="15.75" hidden="1" x14ac:dyDescent="0.25">
      <c r="A12" s="133">
        <v>4</v>
      </c>
      <c r="B12" s="133"/>
      <c r="C12" s="14"/>
      <c r="D12" s="14"/>
      <c r="E12" s="14"/>
      <c r="F12" s="144"/>
      <c r="G12" s="145"/>
      <c r="H12" s="247"/>
      <c r="I12" s="248"/>
      <c r="J12" s="136"/>
      <c r="K12" s="237">
        <f t="shared" si="2"/>
        <v>0</v>
      </c>
      <c r="L12" s="237"/>
      <c r="M12" s="237"/>
      <c r="N12" s="137"/>
      <c r="O12" s="138"/>
      <c r="P12" s="139">
        <f>Q12+S12</f>
        <v>0</v>
      </c>
      <c r="Q12" s="138">
        <f>SUM(R12:R12)</f>
        <v>0</v>
      </c>
      <c r="R12" s="140"/>
      <c r="S12" s="250">
        <f t="shared" si="1"/>
        <v>0</v>
      </c>
      <c r="T12" s="141"/>
      <c r="U12" s="141"/>
      <c r="V12" s="141">
        <f>K12-O12-P12</f>
        <v>0</v>
      </c>
      <c r="W12" s="142"/>
    </row>
    <row r="13" spans="1:24" s="132" customFormat="1" ht="25.5" hidden="1" customHeight="1" x14ac:dyDescent="0.3">
      <c r="A13" s="22" t="s">
        <v>17</v>
      </c>
      <c r="B13" s="22"/>
      <c r="C13" s="22"/>
      <c r="D13" s="22"/>
      <c r="E13" s="22"/>
      <c r="F13" s="22"/>
      <c r="G13" s="22"/>
      <c r="H13" s="22"/>
      <c r="I13" s="22"/>
      <c r="J13" s="22"/>
      <c r="K13" s="15">
        <f>SUM(K14)</f>
        <v>0</v>
      </c>
      <c r="L13" s="15">
        <f>SUM(L14)</f>
        <v>0</v>
      </c>
      <c r="M13" s="15">
        <f>SUM(M14)</f>
        <v>0</v>
      </c>
      <c r="N13" s="16"/>
      <c r="O13" s="15">
        <f>SUM(O14)</f>
        <v>0</v>
      </c>
      <c r="P13" s="23">
        <f>SUM(P14)</f>
        <v>0</v>
      </c>
      <c r="Q13" s="23">
        <f>SUM(Q14)</f>
        <v>0</v>
      </c>
      <c r="R13" s="23">
        <f t="shared" ref="R13:U13" si="3">SUM(R14)</f>
        <v>0</v>
      </c>
      <c r="S13" s="23">
        <f>SUM(S14)</f>
        <v>0</v>
      </c>
      <c r="T13" s="23">
        <f t="shared" si="3"/>
        <v>0</v>
      </c>
      <c r="U13" s="23">
        <f t="shared" si="3"/>
        <v>0</v>
      </c>
      <c r="V13" s="15">
        <f>SUM(V14)</f>
        <v>0</v>
      </c>
      <c r="W13" s="13"/>
    </row>
    <row r="14" spans="1:24" s="143" customFormat="1" ht="15.75" hidden="1" x14ac:dyDescent="0.25">
      <c r="A14" s="133">
        <v>1</v>
      </c>
      <c r="B14" s="133"/>
      <c r="C14" s="14"/>
      <c r="D14" s="14"/>
      <c r="E14" s="14"/>
      <c r="F14" s="144"/>
      <c r="G14" s="145"/>
      <c r="H14" s="247"/>
      <c r="I14" s="248"/>
      <c r="J14" s="136"/>
      <c r="K14" s="237"/>
      <c r="L14" s="237"/>
      <c r="M14" s="237"/>
      <c r="N14" s="137"/>
      <c r="O14" s="138">
        <v>0</v>
      </c>
      <c r="P14" s="139">
        <f>Q14+S14</f>
        <v>0</v>
      </c>
      <c r="Q14" s="138">
        <f>SUM(R14:R14)</f>
        <v>0</v>
      </c>
      <c r="R14" s="138"/>
      <c r="S14" s="141">
        <f t="shared" ref="S14" si="4">SUM(T14:U14)</f>
        <v>0</v>
      </c>
      <c r="T14" s="141"/>
      <c r="U14" s="141"/>
      <c r="V14" s="141">
        <f>K14-O14-P14</f>
        <v>0</v>
      </c>
      <c r="W14" s="142"/>
    </row>
    <row r="15" spans="1:24" ht="35.25" customHeight="1" x14ac:dyDescent="0.25">
      <c r="A15" s="235" t="s">
        <v>131</v>
      </c>
      <c r="B15" s="235"/>
      <c r="C15" s="235"/>
      <c r="D15" s="235"/>
      <c r="E15" s="235"/>
      <c r="F15" s="235"/>
      <c r="G15" s="235"/>
      <c r="H15" s="235"/>
      <c r="I15" s="235"/>
      <c r="J15" s="235"/>
      <c r="K15" s="17">
        <f>K8+K13</f>
        <v>2942</v>
      </c>
      <c r="L15" s="17">
        <f>L8+L13</f>
        <v>2143</v>
      </c>
      <c r="M15" s="17">
        <f>M8+M13</f>
        <v>799</v>
      </c>
      <c r="N15" s="17"/>
      <c r="O15" s="17">
        <f t="shared" ref="O15:V15" si="5">O8+O13</f>
        <v>0</v>
      </c>
      <c r="P15" s="17">
        <f t="shared" si="5"/>
        <v>553</v>
      </c>
      <c r="Q15" s="17">
        <f t="shared" si="5"/>
        <v>0</v>
      </c>
      <c r="R15" s="17">
        <f t="shared" si="5"/>
        <v>0</v>
      </c>
      <c r="S15" s="17">
        <f t="shared" si="5"/>
        <v>553</v>
      </c>
      <c r="T15" s="17">
        <f t="shared" si="5"/>
        <v>0</v>
      </c>
      <c r="U15" s="17">
        <f t="shared" si="5"/>
        <v>553</v>
      </c>
      <c r="V15" s="18">
        <f t="shared" si="5"/>
        <v>246</v>
      </c>
      <c r="W15" s="19"/>
    </row>
    <row r="16" spans="1:24" s="127" customFormat="1" x14ac:dyDescent="0.25">
      <c r="A16" s="125"/>
      <c r="B16" s="125"/>
      <c r="C16" s="125"/>
      <c r="D16" s="125"/>
      <c r="E16" s="125"/>
      <c r="F16" s="125"/>
      <c r="G16" s="146"/>
      <c r="H16" s="125"/>
      <c r="I16" s="147"/>
      <c r="J16" s="148"/>
      <c r="K16" s="149"/>
      <c r="L16" s="149"/>
      <c r="M16" s="149"/>
      <c r="N16" s="150"/>
      <c r="O16" s="150"/>
      <c r="W16" s="151"/>
      <c r="X16" s="7"/>
    </row>
    <row r="17" spans="1:24" s="127" customFormat="1" x14ac:dyDescent="0.25">
      <c r="A17" s="125"/>
      <c r="B17" s="125"/>
      <c r="C17" s="125"/>
      <c r="D17" s="125"/>
      <c r="E17" s="125"/>
      <c r="F17" s="125"/>
      <c r="G17" s="125"/>
      <c r="H17" s="125"/>
      <c r="I17" s="152"/>
      <c r="J17" s="153"/>
      <c r="K17" s="154"/>
      <c r="L17" s="154"/>
      <c r="M17" s="154"/>
      <c r="W17" s="151"/>
      <c r="X17" s="7"/>
    </row>
    <row r="18" spans="1:24" s="127" customFormat="1" ht="18" x14ac:dyDescent="0.25">
      <c r="A18" s="155"/>
      <c r="B18" s="155"/>
      <c r="C18" s="155"/>
      <c r="D18" s="155"/>
      <c r="E18" s="155"/>
      <c r="F18" s="155"/>
      <c r="G18" s="155"/>
      <c r="H18" s="155"/>
      <c r="I18" s="155"/>
      <c r="J18" s="155"/>
      <c r="K18" s="155"/>
      <c r="L18" s="155"/>
      <c r="M18" s="155"/>
      <c r="N18" s="155"/>
      <c r="O18" s="155"/>
      <c r="P18" s="155"/>
      <c r="W18" s="151"/>
      <c r="X18" s="7"/>
    </row>
    <row r="19" spans="1:24" s="161" customFormat="1" x14ac:dyDescent="0.2">
      <c r="A19" s="156"/>
      <c r="B19" s="157"/>
      <c r="C19" s="156"/>
      <c r="D19" s="157"/>
      <c r="E19" s="157"/>
      <c r="F19" s="157"/>
      <c r="G19" s="157"/>
      <c r="H19" s="157"/>
      <c r="I19" s="158"/>
      <c r="J19" s="159"/>
      <c r="K19" s="160"/>
      <c r="L19" s="160"/>
      <c r="M19" s="160"/>
      <c r="W19" s="162"/>
      <c r="X19" s="163"/>
    </row>
    <row r="20" spans="1:24" s="127" customFormat="1" x14ac:dyDescent="0.25">
      <c r="A20" s="125"/>
      <c r="B20" s="125"/>
      <c r="C20" s="125"/>
      <c r="D20" s="125"/>
      <c r="E20" s="125"/>
      <c r="F20" s="125"/>
      <c r="G20" s="125"/>
      <c r="H20" s="125"/>
      <c r="I20" s="7"/>
      <c r="J20" s="153"/>
      <c r="K20" s="154"/>
      <c r="L20" s="154"/>
      <c r="M20" s="154"/>
      <c r="W20" s="151"/>
      <c r="X20" s="7"/>
    </row>
    <row r="21" spans="1:24" s="127" customFormat="1" x14ac:dyDescent="0.25">
      <c r="A21" s="125"/>
      <c r="B21" s="125"/>
      <c r="C21" s="125"/>
      <c r="D21" s="125"/>
      <c r="E21" s="125"/>
      <c r="F21" s="125"/>
      <c r="G21" s="125"/>
      <c r="H21" s="125"/>
      <c r="I21" s="7"/>
      <c r="J21" s="153"/>
      <c r="K21" s="154"/>
      <c r="L21" s="154"/>
      <c r="M21" s="154"/>
      <c r="W21" s="151"/>
      <c r="X21" s="7"/>
    </row>
    <row r="22" spans="1:24" s="127" customFormat="1" x14ac:dyDescent="0.25">
      <c r="A22" s="125"/>
      <c r="B22" s="125"/>
      <c r="C22" s="125"/>
      <c r="D22" s="125"/>
      <c r="E22" s="125"/>
      <c r="F22" s="125"/>
      <c r="G22" s="125"/>
      <c r="H22" s="125"/>
      <c r="I22" s="7"/>
      <c r="J22" s="153"/>
      <c r="K22" s="154"/>
      <c r="L22" s="154"/>
      <c r="M22" s="154"/>
      <c r="W22" s="151"/>
      <c r="X22" s="7"/>
    </row>
    <row r="23" spans="1:24" s="127" customFormat="1" x14ac:dyDescent="0.25">
      <c r="A23" s="125"/>
      <c r="B23" s="125"/>
      <c r="C23" s="125"/>
      <c r="D23" s="125"/>
      <c r="E23" s="125"/>
      <c r="F23" s="125"/>
      <c r="G23" s="125"/>
      <c r="H23" s="125"/>
      <c r="I23" s="7"/>
      <c r="J23" s="153"/>
      <c r="K23" s="154"/>
      <c r="L23" s="154"/>
      <c r="M23" s="154"/>
      <c r="W23" s="151"/>
      <c r="X23" s="7"/>
    </row>
    <row r="24" spans="1:24" s="127" customFormat="1" x14ac:dyDescent="0.25">
      <c r="A24" s="125"/>
      <c r="B24" s="125"/>
      <c r="C24" s="125"/>
      <c r="D24" s="125"/>
      <c r="E24" s="125"/>
      <c r="F24" s="125"/>
      <c r="G24" s="125"/>
      <c r="H24" s="125"/>
      <c r="I24" s="7"/>
      <c r="J24" s="153"/>
      <c r="K24" s="154"/>
      <c r="L24" s="154"/>
      <c r="M24" s="154"/>
      <c r="W24" s="151"/>
      <c r="X24" s="7"/>
    </row>
    <row r="25" spans="1:24" s="127" customFormat="1" x14ac:dyDescent="0.25">
      <c r="A25" s="125"/>
      <c r="B25" s="125"/>
      <c r="C25" s="125"/>
      <c r="D25" s="125"/>
      <c r="E25" s="125"/>
      <c r="F25" s="125"/>
      <c r="G25" s="125"/>
      <c r="H25" s="125"/>
      <c r="I25" s="7"/>
      <c r="J25" s="153"/>
      <c r="K25" s="154"/>
      <c r="L25" s="154"/>
      <c r="M25" s="154"/>
      <c r="W25" s="151"/>
      <c r="X25" s="7"/>
    </row>
    <row r="26" spans="1:24" s="127" customFormat="1" x14ac:dyDescent="0.25">
      <c r="A26" s="125"/>
      <c r="B26" s="125"/>
      <c r="C26" s="125"/>
      <c r="D26" s="125"/>
      <c r="E26" s="125"/>
      <c r="F26" s="125"/>
      <c r="G26" s="125"/>
      <c r="H26" s="125"/>
      <c r="I26" s="7"/>
      <c r="J26" s="153"/>
      <c r="K26" s="154"/>
      <c r="L26" s="154"/>
      <c r="M26" s="154"/>
      <c r="W26" s="151"/>
      <c r="X26" s="7"/>
    </row>
    <row r="27" spans="1:24" s="127" customFormat="1" x14ac:dyDescent="0.25">
      <c r="A27" s="125"/>
      <c r="B27" s="125"/>
      <c r="C27" s="125"/>
      <c r="D27" s="125"/>
      <c r="E27" s="125"/>
      <c r="F27" s="125"/>
      <c r="G27" s="125"/>
      <c r="H27" s="125"/>
      <c r="I27" s="7"/>
      <c r="J27" s="153"/>
      <c r="K27" s="154"/>
      <c r="L27" s="154"/>
      <c r="M27" s="154"/>
      <c r="W27" s="151"/>
      <c r="X27" s="7"/>
    </row>
    <row r="28" spans="1:24" s="127" customFormat="1" x14ac:dyDescent="0.25">
      <c r="A28" s="125"/>
      <c r="B28" s="125"/>
      <c r="C28" s="125"/>
      <c r="D28" s="125"/>
      <c r="E28" s="125"/>
      <c r="F28" s="125"/>
      <c r="G28" s="125"/>
      <c r="H28" s="125"/>
      <c r="I28" s="7"/>
      <c r="J28" s="153"/>
      <c r="K28" s="154"/>
      <c r="L28" s="154"/>
      <c r="M28" s="154"/>
      <c r="W28" s="151"/>
      <c r="X28" s="7"/>
    </row>
    <row r="29" spans="1:24" s="127" customFormat="1" x14ac:dyDescent="0.25">
      <c r="A29" s="125"/>
      <c r="B29" s="125"/>
      <c r="C29" s="125"/>
      <c r="D29" s="125"/>
      <c r="E29" s="125"/>
      <c r="F29" s="125"/>
      <c r="G29" s="125"/>
      <c r="H29" s="125"/>
      <c r="I29" s="7"/>
      <c r="J29" s="153"/>
      <c r="K29" s="154"/>
      <c r="L29" s="154"/>
      <c r="M29" s="154"/>
      <c r="W29" s="151"/>
      <c r="X29" s="7"/>
    </row>
    <row r="30" spans="1:24" s="127" customFormat="1" x14ac:dyDescent="0.25">
      <c r="A30" s="125"/>
      <c r="B30" s="125"/>
      <c r="C30" s="125"/>
      <c r="D30" s="125"/>
      <c r="E30" s="125"/>
      <c r="F30" s="125"/>
      <c r="G30" s="125"/>
      <c r="H30" s="125"/>
      <c r="I30" s="7"/>
      <c r="J30" s="153"/>
      <c r="K30" s="154"/>
      <c r="L30" s="154"/>
      <c r="M30" s="154"/>
      <c r="W30" s="151"/>
      <c r="X30" s="7"/>
    </row>
    <row r="31" spans="1:24" s="127" customFormat="1" x14ac:dyDescent="0.25">
      <c r="A31" s="125"/>
      <c r="B31" s="125"/>
      <c r="C31" s="125"/>
      <c r="D31" s="125"/>
      <c r="E31" s="125"/>
      <c r="F31" s="125"/>
      <c r="G31" s="125"/>
      <c r="H31" s="125"/>
      <c r="I31" s="7"/>
      <c r="J31" s="153"/>
      <c r="K31" s="154"/>
      <c r="L31" s="154"/>
      <c r="M31" s="154"/>
      <c r="W31" s="151"/>
      <c r="X31" s="7"/>
    </row>
    <row r="32" spans="1:24" s="127" customFormat="1" x14ac:dyDescent="0.25">
      <c r="A32" s="125"/>
      <c r="B32" s="125"/>
      <c r="C32" s="125"/>
      <c r="D32" s="125"/>
      <c r="E32" s="125"/>
      <c r="F32" s="125"/>
      <c r="G32" s="125"/>
      <c r="H32" s="125"/>
      <c r="I32" s="7"/>
      <c r="J32" s="153"/>
      <c r="K32" s="154"/>
      <c r="L32" s="154"/>
      <c r="M32" s="154"/>
      <c r="W32" s="151"/>
      <c r="X32" s="7"/>
    </row>
    <row r="33" spans="1:24" s="127" customFormat="1" x14ac:dyDescent="0.25">
      <c r="A33" s="125"/>
      <c r="B33" s="125"/>
      <c r="C33" s="125"/>
      <c r="D33" s="125"/>
      <c r="E33" s="125"/>
      <c r="F33" s="125"/>
      <c r="G33" s="125"/>
      <c r="H33" s="125"/>
      <c r="I33" s="7"/>
      <c r="J33" s="153"/>
      <c r="K33" s="154"/>
      <c r="L33" s="154"/>
      <c r="M33" s="154"/>
      <c r="W33" s="151"/>
      <c r="X33" s="7"/>
    </row>
    <row r="34" spans="1:24" s="127" customFormat="1" x14ac:dyDescent="0.25">
      <c r="A34" s="125"/>
      <c r="B34" s="125"/>
      <c r="C34" s="125"/>
      <c r="D34" s="125"/>
      <c r="E34" s="125"/>
      <c r="F34" s="125"/>
      <c r="G34" s="125"/>
      <c r="H34" s="125"/>
      <c r="I34" s="7"/>
      <c r="J34" s="153"/>
      <c r="K34" s="154"/>
      <c r="L34" s="154"/>
      <c r="M34" s="154"/>
      <c r="W34" s="151"/>
      <c r="X34" s="7"/>
    </row>
    <row r="35" spans="1:24" s="127" customFormat="1" x14ac:dyDescent="0.25">
      <c r="A35" s="125"/>
      <c r="B35" s="125"/>
      <c r="C35" s="125"/>
      <c r="D35" s="125"/>
      <c r="E35" s="125"/>
      <c r="F35" s="125"/>
      <c r="G35" s="125"/>
      <c r="H35" s="125"/>
      <c r="I35" s="7"/>
      <c r="J35" s="153"/>
      <c r="K35" s="154"/>
      <c r="L35" s="154"/>
      <c r="M35" s="154"/>
      <c r="W35" s="151"/>
      <c r="X35" s="7"/>
    </row>
    <row r="36" spans="1:24" s="127" customFormat="1" x14ac:dyDescent="0.25">
      <c r="A36" s="125"/>
      <c r="B36" s="125"/>
      <c r="C36" s="125"/>
      <c r="D36" s="125"/>
      <c r="E36" s="125"/>
      <c r="F36" s="125"/>
      <c r="G36" s="125"/>
      <c r="H36" s="125"/>
      <c r="I36" s="7"/>
      <c r="J36" s="153"/>
      <c r="K36" s="154"/>
      <c r="L36" s="154"/>
      <c r="M36" s="154"/>
      <c r="W36" s="151"/>
      <c r="X36" s="7"/>
    </row>
    <row r="37" spans="1:24" s="127" customFormat="1" x14ac:dyDescent="0.25">
      <c r="A37" s="125"/>
      <c r="B37" s="125"/>
      <c r="C37" s="125"/>
      <c r="D37" s="125"/>
      <c r="E37" s="125"/>
      <c r="F37" s="125"/>
      <c r="G37" s="125"/>
      <c r="H37" s="125"/>
      <c r="I37" s="7"/>
      <c r="J37" s="125"/>
      <c r="K37" s="154"/>
      <c r="L37" s="154"/>
      <c r="M37" s="154"/>
      <c r="W37" s="151"/>
      <c r="X37" s="7"/>
    </row>
    <row r="38" spans="1:24" s="127" customFormat="1" x14ac:dyDescent="0.25">
      <c r="A38" s="125"/>
      <c r="B38" s="125"/>
      <c r="C38" s="125"/>
      <c r="D38" s="125"/>
      <c r="E38" s="125"/>
      <c r="F38" s="125"/>
      <c r="G38" s="125"/>
      <c r="H38" s="125"/>
      <c r="I38" s="7"/>
      <c r="J38" s="125"/>
      <c r="K38" s="154"/>
      <c r="L38" s="154"/>
      <c r="M38" s="154"/>
      <c r="W38" s="151"/>
      <c r="X38" s="7"/>
    </row>
    <row r="39" spans="1:24" s="127" customFormat="1" x14ac:dyDescent="0.25">
      <c r="A39" s="125"/>
      <c r="B39" s="125"/>
      <c r="C39" s="125"/>
      <c r="D39" s="125"/>
      <c r="E39" s="125"/>
      <c r="F39" s="125"/>
      <c r="G39" s="125"/>
      <c r="H39" s="125"/>
      <c r="I39" s="7"/>
      <c r="J39" s="125"/>
      <c r="K39" s="154"/>
      <c r="L39" s="154"/>
      <c r="M39" s="154"/>
      <c r="W39" s="151"/>
      <c r="X39" s="7"/>
    </row>
    <row r="40" spans="1:24" s="127" customFormat="1" x14ac:dyDescent="0.25">
      <c r="A40" s="125"/>
      <c r="B40" s="125"/>
      <c r="C40" s="125"/>
      <c r="D40" s="125"/>
      <c r="E40" s="125"/>
      <c r="F40" s="125"/>
      <c r="G40" s="125"/>
      <c r="H40" s="125"/>
      <c r="I40" s="7"/>
      <c r="J40" s="125"/>
      <c r="K40" s="154"/>
      <c r="L40" s="154"/>
      <c r="M40" s="154"/>
      <c r="W40" s="151"/>
      <c r="X40" s="7"/>
    </row>
    <row r="41" spans="1:24" s="127" customFormat="1" x14ac:dyDescent="0.25">
      <c r="A41" s="125"/>
      <c r="B41" s="125"/>
      <c r="C41" s="125"/>
      <c r="D41" s="125"/>
      <c r="E41" s="125"/>
      <c r="F41" s="125"/>
      <c r="G41" s="125"/>
      <c r="H41" s="125"/>
      <c r="I41" s="7"/>
      <c r="J41" s="125"/>
      <c r="K41" s="154"/>
      <c r="L41" s="154"/>
      <c r="M41" s="154"/>
      <c r="W41" s="151"/>
      <c r="X41" s="7"/>
    </row>
    <row r="42" spans="1:24" s="127" customFormat="1" x14ac:dyDescent="0.25">
      <c r="A42" s="125"/>
      <c r="B42" s="125"/>
      <c r="C42" s="125"/>
      <c r="D42" s="125"/>
      <c r="E42" s="125"/>
      <c r="F42" s="125"/>
      <c r="G42" s="125"/>
      <c r="H42" s="125"/>
      <c r="I42" s="7"/>
      <c r="J42" s="125"/>
      <c r="K42" s="154"/>
      <c r="L42" s="154"/>
      <c r="M42" s="154"/>
      <c r="W42" s="151"/>
      <c r="X42" s="7"/>
    </row>
    <row r="43" spans="1:24" s="127" customFormat="1" x14ac:dyDescent="0.25">
      <c r="A43" s="125"/>
      <c r="B43" s="125"/>
      <c r="C43" s="125"/>
      <c r="D43" s="125"/>
      <c r="E43" s="125"/>
      <c r="F43" s="125"/>
      <c r="G43" s="125"/>
      <c r="H43" s="125"/>
      <c r="I43" s="7"/>
      <c r="J43" s="125"/>
      <c r="K43" s="154"/>
      <c r="L43" s="154"/>
      <c r="M43" s="154"/>
      <c r="W43" s="151"/>
      <c r="X43" s="7"/>
    </row>
    <row r="44" spans="1:24" s="127" customFormat="1" x14ac:dyDescent="0.25">
      <c r="A44" s="125"/>
      <c r="B44" s="125"/>
      <c r="C44" s="125"/>
      <c r="D44" s="125"/>
      <c r="E44" s="125"/>
      <c r="F44" s="125"/>
      <c r="G44" s="125"/>
      <c r="H44" s="125"/>
      <c r="I44" s="7"/>
      <c r="J44" s="125"/>
      <c r="K44" s="154"/>
      <c r="L44" s="154"/>
      <c r="M44" s="154"/>
      <c r="W44" s="151"/>
      <c r="X44" s="7"/>
    </row>
    <row r="45" spans="1:24" s="127" customFormat="1" x14ac:dyDescent="0.25">
      <c r="A45" s="125"/>
      <c r="B45" s="125"/>
      <c r="C45" s="125"/>
      <c r="D45" s="125"/>
      <c r="E45" s="125"/>
      <c r="F45" s="125"/>
      <c r="G45" s="125"/>
      <c r="H45" s="125"/>
      <c r="I45" s="7"/>
      <c r="J45" s="125"/>
      <c r="K45" s="154"/>
      <c r="L45" s="154"/>
      <c r="M45" s="154"/>
      <c r="W45" s="151"/>
      <c r="X45" s="7"/>
    </row>
    <row r="46" spans="1:24" s="127" customFormat="1" x14ac:dyDescent="0.25">
      <c r="A46" s="125"/>
      <c r="B46" s="125"/>
      <c r="C46" s="125"/>
      <c r="D46" s="125"/>
      <c r="E46" s="125"/>
      <c r="F46" s="125"/>
      <c r="G46" s="125"/>
      <c r="H46" s="125"/>
      <c r="I46" s="7"/>
      <c r="J46" s="125"/>
      <c r="K46" s="154"/>
      <c r="L46" s="154"/>
      <c r="M46" s="154"/>
      <c r="W46" s="151"/>
      <c r="X46" s="7"/>
    </row>
    <row r="47" spans="1:24" s="127" customFormat="1" x14ac:dyDescent="0.25">
      <c r="A47" s="125"/>
      <c r="B47" s="125"/>
      <c r="C47" s="125"/>
      <c r="D47" s="125"/>
      <c r="E47" s="125"/>
      <c r="F47" s="125"/>
      <c r="G47" s="125"/>
      <c r="H47" s="125"/>
      <c r="I47" s="7"/>
      <c r="J47" s="125"/>
      <c r="K47" s="154"/>
      <c r="L47" s="154"/>
      <c r="M47" s="154"/>
      <c r="W47" s="151"/>
      <c r="X47" s="7"/>
    </row>
    <row r="48" spans="1:24" s="127" customFormat="1" x14ac:dyDescent="0.25">
      <c r="A48" s="7"/>
      <c r="B48" s="7"/>
      <c r="C48" s="7"/>
      <c r="D48" s="7"/>
      <c r="E48" s="7"/>
      <c r="F48" s="7"/>
      <c r="G48" s="7"/>
      <c r="H48" s="7"/>
      <c r="I48" s="7"/>
      <c r="J48" s="125"/>
      <c r="K48" s="154"/>
      <c r="L48" s="154"/>
      <c r="M48" s="154"/>
      <c r="W48" s="151"/>
      <c r="X48" s="7"/>
    </row>
    <row r="49" spans="1:24" s="127" customFormat="1" x14ac:dyDescent="0.25">
      <c r="A49" s="7"/>
      <c r="B49" s="7"/>
      <c r="C49" s="7"/>
      <c r="D49" s="7"/>
      <c r="E49" s="7"/>
      <c r="F49" s="7"/>
      <c r="G49" s="7"/>
      <c r="H49" s="7"/>
      <c r="I49" s="7"/>
      <c r="J49" s="125"/>
      <c r="K49" s="154"/>
      <c r="L49" s="154"/>
      <c r="M49" s="154"/>
      <c r="W49" s="151"/>
      <c r="X49" s="7"/>
    </row>
    <row r="50" spans="1:24" s="127" customFormat="1" x14ac:dyDescent="0.25">
      <c r="A50" s="7"/>
      <c r="B50" s="7"/>
      <c r="C50" s="7"/>
      <c r="D50" s="7"/>
      <c r="E50" s="7"/>
      <c r="F50" s="7"/>
      <c r="G50" s="7"/>
      <c r="H50" s="7"/>
      <c r="I50" s="7"/>
      <c r="J50" s="125"/>
      <c r="K50" s="154"/>
      <c r="L50" s="154"/>
      <c r="M50" s="154"/>
      <c r="W50" s="151"/>
      <c r="X50" s="7"/>
    </row>
    <row r="51" spans="1:24" s="127" customFormat="1" x14ac:dyDescent="0.25">
      <c r="A51" s="7"/>
      <c r="B51" s="7"/>
      <c r="C51" s="7"/>
      <c r="D51" s="7"/>
      <c r="E51" s="7"/>
      <c r="F51" s="7"/>
      <c r="G51" s="7"/>
      <c r="H51" s="7"/>
      <c r="I51" s="7"/>
      <c r="J51" s="125"/>
      <c r="K51" s="154"/>
      <c r="L51" s="154"/>
      <c r="M51" s="154"/>
      <c r="W51" s="151"/>
      <c r="X51" s="7"/>
    </row>
    <row r="52" spans="1:24" s="127" customFormat="1" x14ac:dyDescent="0.25">
      <c r="A52" s="7"/>
      <c r="B52" s="7"/>
      <c r="C52" s="7"/>
      <c r="D52" s="7"/>
      <c r="E52" s="7"/>
      <c r="F52" s="7"/>
      <c r="G52" s="7"/>
      <c r="H52" s="7"/>
      <c r="I52" s="7"/>
      <c r="J52" s="125"/>
      <c r="K52" s="154"/>
      <c r="L52" s="154"/>
      <c r="M52" s="154"/>
      <c r="W52" s="151"/>
      <c r="X52" s="7"/>
    </row>
    <row r="53" spans="1:24" s="127" customFormat="1" x14ac:dyDescent="0.25">
      <c r="A53" s="7"/>
      <c r="B53" s="7"/>
      <c r="C53" s="7"/>
      <c r="D53" s="7"/>
      <c r="E53" s="7"/>
      <c r="F53" s="7"/>
      <c r="G53" s="7"/>
      <c r="H53" s="7"/>
      <c r="I53" s="7"/>
      <c r="J53" s="125"/>
      <c r="K53" s="154"/>
      <c r="L53" s="154"/>
      <c r="M53" s="154"/>
      <c r="W53" s="151"/>
      <c r="X53" s="7"/>
    </row>
    <row r="54" spans="1:24" s="127" customFormat="1" x14ac:dyDescent="0.25">
      <c r="A54" s="7"/>
      <c r="B54" s="7"/>
      <c r="C54" s="7"/>
      <c r="D54" s="7"/>
      <c r="E54" s="7"/>
      <c r="F54" s="7"/>
      <c r="G54" s="7"/>
      <c r="H54" s="7"/>
      <c r="I54" s="7"/>
      <c r="J54" s="125"/>
      <c r="K54" s="154"/>
      <c r="L54" s="154"/>
      <c r="M54" s="154"/>
      <c r="W54" s="151"/>
      <c r="X54" s="7"/>
    </row>
    <row r="55" spans="1:24" s="127" customFormat="1" x14ac:dyDescent="0.25">
      <c r="A55" s="7"/>
      <c r="B55" s="7"/>
      <c r="C55" s="7"/>
      <c r="D55" s="7"/>
      <c r="E55" s="7"/>
      <c r="F55" s="7"/>
      <c r="G55" s="7"/>
      <c r="H55" s="7"/>
      <c r="I55" s="7"/>
      <c r="J55" s="125"/>
      <c r="K55" s="154"/>
      <c r="L55" s="154"/>
      <c r="M55" s="154"/>
      <c r="W55" s="151"/>
      <c r="X55" s="7"/>
    </row>
    <row r="56" spans="1:24" s="127" customFormat="1" x14ac:dyDescent="0.25">
      <c r="A56" s="7"/>
      <c r="B56" s="7"/>
      <c r="C56" s="7"/>
      <c r="D56" s="7"/>
      <c r="E56" s="7"/>
      <c r="F56" s="7"/>
      <c r="G56" s="7"/>
      <c r="H56" s="7"/>
      <c r="I56" s="7"/>
      <c r="J56" s="125"/>
      <c r="K56" s="154"/>
      <c r="L56" s="154"/>
      <c r="M56" s="154"/>
      <c r="W56" s="151"/>
      <c r="X56" s="7"/>
    </row>
    <row r="57" spans="1:24" s="127" customFormat="1" x14ac:dyDescent="0.25">
      <c r="A57" s="7"/>
      <c r="B57" s="7"/>
      <c r="C57" s="7"/>
      <c r="D57" s="7"/>
      <c r="E57" s="7"/>
      <c r="F57" s="7"/>
      <c r="G57" s="7"/>
      <c r="H57" s="7"/>
      <c r="I57" s="7"/>
      <c r="J57" s="125"/>
      <c r="K57" s="154"/>
      <c r="L57" s="154"/>
      <c r="M57" s="154"/>
      <c r="W57" s="151"/>
      <c r="X57" s="7"/>
    </row>
    <row r="58" spans="1:24" s="127" customFormat="1" x14ac:dyDescent="0.25">
      <c r="A58" s="7"/>
      <c r="B58" s="7"/>
      <c r="C58" s="7"/>
      <c r="D58" s="7"/>
      <c r="E58" s="7"/>
      <c r="F58" s="7"/>
      <c r="G58" s="7"/>
      <c r="H58" s="7"/>
      <c r="I58" s="7"/>
      <c r="J58" s="125"/>
      <c r="K58" s="154"/>
      <c r="L58" s="154"/>
      <c r="M58" s="154"/>
      <c r="W58" s="151"/>
      <c r="X58" s="7"/>
    </row>
    <row r="59" spans="1:24" s="127" customFormat="1" x14ac:dyDescent="0.25">
      <c r="A59" s="7"/>
      <c r="B59" s="7"/>
      <c r="C59" s="7"/>
      <c r="D59" s="7"/>
      <c r="E59" s="7"/>
      <c r="F59" s="7"/>
      <c r="G59" s="7"/>
      <c r="H59" s="7"/>
      <c r="I59" s="7"/>
      <c r="J59" s="125"/>
      <c r="K59" s="154"/>
      <c r="L59" s="154"/>
      <c r="M59" s="154"/>
      <c r="W59" s="151"/>
      <c r="X59" s="7"/>
    </row>
    <row r="60" spans="1:24" s="127" customFormat="1" x14ac:dyDescent="0.25">
      <c r="A60" s="7"/>
      <c r="B60" s="7"/>
      <c r="C60" s="7"/>
      <c r="D60" s="7"/>
      <c r="E60" s="7"/>
      <c r="F60" s="7"/>
      <c r="G60" s="7"/>
      <c r="H60" s="7"/>
      <c r="I60" s="7"/>
      <c r="J60" s="125"/>
      <c r="K60" s="154"/>
      <c r="L60" s="154"/>
      <c r="M60" s="154"/>
      <c r="W60" s="151"/>
      <c r="X60" s="7"/>
    </row>
    <row r="61" spans="1:24" s="127" customFormat="1" x14ac:dyDescent="0.25">
      <c r="A61" s="7"/>
      <c r="B61" s="7"/>
      <c r="C61" s="7"/>
      <c r="D61" s="7"/>
      <c r="E61" s="7"/>
      <c r="F61" s="7"/>
      <c r="G61" s="7"/>
      <c r="H61" s="7"/>
      <c r="I61" s="7"/>
      <c r="J61" s="125"/>
      <c r="K61" s="154"/>
      <c r="L61" s="154"/>
      <c r="M61" s="154"/>
      <c r="W61" s="151"/>
      <c r="X61" s="7"/>
    </row>
    <row r="62" spans="1:24" s="127" customFormat="1" x14ac:dyDescent="0.25">
      <c r="A62" s="7"/>
      <c r="B62" s="7"/>
      <c r="C62" s="7"/>
      <c r="D62" s="7"/>
      <c r="E62" s="7"/>
      <c r="F62" s="7"/>
      <c r="G62" s="7"/>
      <c r="H62" s="7"/>
      <c r="I62" s="7"/>
      <c r="J62" s="125"/>
      <c r="K62" s="154"/>
      <c r="L62" s="154"/>
      <c r="M62" s="154"/>
      <c r="W62" s="151"/>
      <c r="X62" s="7"/>
    </row>
    <row r="63" spans="1:24" s="127" customFormat="1" x14ac:dyDescent="0.25">
      <c r="A63" s="7"/>
      <c r="B63" s="7"/>
      <c r="C63" s="7"/>
      <c r="D63" s="7"/>
      <c r="E63" s="7"/>
      <c r="F63" s="7"/>
      <c r="G63" s="7"/>
      <c r="H63" s="7"/>
      <c r="I63" s="7"/>
      <c r="J63" s="125"/>
      <c r="K63" s="154"/>
      <c r="L63" s="154"/>
      <c r="M63" s="154"/>
      <c r="W63" s="151"/>
      <c r="X63" s="7"/>
    </row>
    <row r="64" spans="1:24" s="127" customFormat="1" x14ac:dyDescent="0.25">
      <c r="A64" s="7"/>
      <c r="B64" s="7"/>
      <c r="C64" s="7"/>
      <c r="D64" s="7"/>
      <c r="E64" s="7"/>
      <c r="F64" s="7"/>
      <c r="G64" s="7"/>
      <c r="H64" s="7"/>
      <c r="I64" s="7"/>
      <c r="J64" s="125"/>
      <c r="K64" s="154"/>
      <c r="L64" s="154"/>
      <c r="M64" s="154"/>
      <c r="W64" s="151"/>
      <c r="X64" s="7"/>
    </row>
    <row r="65" spans="1:24" s="127" customFormat="1" x14ac:dyDescent="0.25">
      <c r="A65" s="7"/>
      <c r="B65" s="7"/>
      <c r="C65" s="7"/>
      <c r="D65" s="7"/>
      <c r="E65" s="7"/>
      <c r="F65" s="7"/>
      <c r="G65" s="7"/>
      <c r="H65" s="7"/>
      <c r="I65" s="7"/>
      <c r="J65" s="125"/>
      <c r="K65" s="154"/>
      <c r="L65" s="154"/>
      <c r="M65" s="154"/>
      <c r="W65" s="151"/>
      <c r="X65" s="7"/>
    </row>
    <row r="66" spans="1:24" s="127" customFormat="1" x14ac:dyDescent="0.25">
      <c r="A66" s="7"/>
      <c r="B66" s="7"/>
      <c r="C66" s="7"/>
      <c r="D66" s="7"/>
      <c r="E66" s="7"/>
      <c r="F66" s="7"/>
      <c r="G66" s="7"/>
      <c r="H66" s="7"/>
      <c r="I66" s="7"/>
      <c r="J66" s="125"/>
      <c r="K66" s="154"/>
      <c r="L66" s="154"/>
      <c r="M66" s="154"/>
      <c r="W66" s="151"/>
      <c r="X66" s="7"/>
    </row>
    <row r="67" spans="1:24" s="127" customFormat="1" x14ac:dyDescent="0.25">
      <c r="A67" s="7"/>
      <c r="B67" s="7"/>
      <c r="C67" s="7"/>
      <c r="D67" s="7"/>
      <c r="E67" s="7"/>
      <c r="F67" s="7"/>
      <c r="G67" s="7"/>
      <c r="H67" s="7"/>
      <c r="I67" s="7"/>
      <c r="J67" s="125"/>
      <c r="K67" s="154"/>
      <c r="L67" s="154"/>
      <c r="M67" s="154"/>
      <c r="W67" s="151"/>
      <c r="X67" s="7"/>
    </row>
    <row r="68" spans="1:24" s="127" customFormat="1" x14ac:dyDescent="0.25">
      <c r="A68" s="7"/>
      <c r="B68" s="7"/>
      <c r="C68" s="7"/>
      <c r="D68" s="7"/>
      <c r="E68" s="7"/>
      <c r="F68" s="7"/>
      <c r="G68" s="7"/>
      <c r="H68" s="7"/>
      <c r="I68" s="7"/>
      <c r="J68" s="125"/>
      <c r="K68" s="154"/>
      <c r="L68" s="154"/>
      <c r="M68" s="154"/>
      <c r="W68" s="151"/>
      <c r="X68" s="7"/>
    </row>
    <row r="69" spans="1:24" s="127" customFormat="1" x14ac:dyDescent="0.25">
      <c r="A69" s="7"/>
      <c r="B69" s="7"/>
      <c r="C69" s="7"/>
      <c r="D69" s="7"/>
      <c r="E69" s="7"/>
      <c r="F69" s="7"/>
      <c r="G69" s="7"/>
      <c r="H69" s="7"/>
      <c r="I69" s="7"/>
      <c r="J69" s="125"/>
      <c r="K69" s="154"/>
      <c r="L69" s="154"/>
      <c r="M69" s="154"/>
      <c r="W69" s="151"/>
      <c r="X69" s="7"/>
    </row>
    <row r="70" spans="1:24" s="127" customFormat="1" x14ac:dyDescent="0.25">
      <c r="A70" s="7"/>
      <c r="B70" s="7"/>
      <c r="C70" s="7"/>
      <c r="D70" s="7"/>
      <c r="E70" s="7"/>
      <c r="F70" s="7"/>
      <c r="G70" s="7"/>
      <c r="H70" s="7"/>
      <c r="I70" s="7"/>
      <c r="J70" s="125"/>
      <c r="K70" s="154"/>
      <c r="L70" s="154"/>
      <c r="M70" s="154"/>
      <c r="W70" s="151"/>
      <c r="X70" s="7"/>
    </row>
    <row r="71" spans="1:24" s="127" customFormat="1" x14ac:dyDescent="0.25">
      <c r="A71" s="7"/>
      <c r="B71" s="7"/>
      <c r="C71" s="7"/>
      <c r="D71" s="7"/>
      <c r="E71" s="7"/>
      <c r="F71" s="7"/>
      <c r="G71" s="7"/>
      <c r="H71" s="7"/>
      <c r="I71" s="7"/>
      <c r="J71" s="125"/>
      <c r="K71" s="154"/>
      <c r="L71" s="154"/>
      <c r="M71" s="154"/>
      <c r="W71" s="151"/>
      <c r="X71" s="7"/>
    </row>
    <row r="72" spans="1:24" s="127" customFormat="1" x14ac:dyDescent="0.25">
      <c r="A72" s="7"/>
      <c r="B72" s="7"/>
      <c r="C72" s="7"/>
      <c r="D72" s="7"/>
      <c r="E72" s="7"/>
      <c r="F72" s="7"/>
      <c r="G72" s="7"/>
      <c r="H72" s="7"/>
      <c r="I72" s="7"/>
      <c r="J72" s="125"/>
      <c r="K72" s="154"/>
      <c r="L72" s="154"/>
      <c r="M72" s="154"/>
      <c r="W72" s="151"/>
      <c r="X72" s="7"/>
    </row>
    <row r="73" spans="1:24" s="127" customFormat="1" x14ac:dyDescent="0.25">
      <c r="A73" s="7"/>
      <c r="B73" s="7"/>
      <c r="C73" s="7"/>
      <c r="D73" s="7"/>
      <c r="E73" s="7"/>
      <c r="F73" s="7"/>
      <c r="G73" s="7"/>
      <c r="H73" s="7"/>
      <c r="I73" s="7"/>
      <c r="J73" s="125"/>
      <c r="K73" s="154"/>
      <c r="L73" s="154"/>
      <c r="M73" s="154"/>
      <c r="W73" s="151"/>
      <c r="X73" s="7"/>
    </row>
    <row r="74" spans="1:24" s="127" customFormat="1" x14ac:dyDescent="0.25">
      <c r="A74" s="7"/>
      <c r="B74" s="7"/>
      <c r="C74" s="7"/>
      <c r="D74" s="7"/>
      <c r="E74" s="7"/>
      <c r="F74" s="7"/>
      <c r="G74" s="7"/>
      <c r="H74" s="7"/>
      <c r="I74" s="7"/>
      <c r="J74" s="125"/>
      <c r="K74" s="154"/>
      <c r="L74" s="154"/>
      <c r="M74" s="154"/>
      <c r="W74" s="151"/>
      <c r="X74" s="7"/>
    </row>
    <row r="75" spans="1:24" s="127" customFormat="1" x14ac:dyDescent="0.25">
      <c r="A75" s="7"/>
      <c r="B75" s="7"/>
      <c r="C75" s="7"/>
      <c r="D75" s="7"/>
      <c r="E75" s="7"/>
      <c r="F75" s="7"/>
      <c r="G75" s="7"/>
      <c r="H75" s="7"/>
      <c r="I75" s="7"/>
      <c r="J75" s="125"/>
      <c r="K75" s="154"/>
      <c r="L75" s="154"/>
      <c r="M75" s="154"/>
      <c r="W75" s="151"/>
      <c r="X75" s="7"/>
    </row>
    <row r="76" spans="1:24" s="127" customFormat="1" x14ac:dyDescent="0.25">
      <c r="A76" s="7"/>
      <c r="B76" s="7"/>
      <c r="C76" s="7"/>
      <c r="D76" s="7"/>
      <c r="E76" s="7"/>
      <c r="F76" s="7"/>
      <c r="G76" s="7"/>
      <c r="H76" s="7"/>
      <c r="I76" s="7"/>
      <c r="J76" s="125"/>
      <c r="K76" s="154"/>
      <c r="L76" s="154"/>
      <c r="M76" s="154"/>
      <c r="W76" s="151"/>
      <c r="X76" s="7"/>
    </row>
    <row r="77" spans="1:24" s="127" customFormat="1" x14ac:dyDescent="0.25">
      <c r="A77" s="7"/>
      <c r="B77" s="7"/>
      <c r="C77" s="7"/>
      <c r="D77" s="7"/>
      <c r="E77" s="7"/>
      <c r="F77" s="7"/>
      <c r="G77" s="7"/>
      <c r="H77" s="7"/>
      <c r="I77" s="7"/>
      <c r="J77" s="125"/>
      <c r="K77" s="154"/>
      <c r="L77" s="154"/>
      <c r="M77" s="154"/>
      <c r="W77" s="151"/>
      <c r="X77" s="7"/>
    </row>
    <row r="78" spans="1:24" s="127" customFormat="1" x14ac:dyDescent="0.25">
      <c r="A78" s="7"/>
      <c r="B78" s="7"/>
      <c r="C78" s="7"/>
      <c r="D78" s="7"/>
      <c r="E78" s="7"/>
      <c r="F78" s="7"/>
      <c r="G78" s="7"/>
      <c r="H78" s="7"/>
      <c r="I78" s="7"/>
      <c r="J78" s="125"/>
      <c r="K78" s="154"/>
      <c r="L78" s="154"/>
      <c r="M78" s="154"/>
      <c r="W78" s="151"/>
      <c r="X78" s="7"/>
    </row>
    <row r="79" spans="1:24" s="127" customFormat="1" x14ac:dyDescent="0.25">
      <c r="A79" s="7"/>
      <c r="B79" s="7"/>
      <c r="C79" s="7"/>
      <c r="D79" s="7"/>
      <c r="E79" s="7"/>
      <c r="F79" s="7"/>
      <c r="G79" s="7"/>
      <c r="H79" s="7"/>
      <c r="I79" s="7"/>
      <c r="J79" s="125"/>
      <c r="K79" s="154"/>
      <c r="L79" s="154"/>
      <c r="M79" s="154"/>
      <c r="W79" s="151"/>
      <c r="X79" s="7"/>
    </row>
    <row r="80" spans="1:24" s="127" customFormat="1" x14ac:dyDescent="0.25">
      <c r="A80" s="7"/>
      <c r="B80" s="7"/>
      <c r="C80" s="7"/>
      <c r="D80" s="7"/>
      <c r="E80" s="7"/>
      <c r="F80" s="7"/>
      <c r="G80" s="7"/>
      <c r="H80" s="7"/>
      <c r="I80" s="7"/>
      <c r="J80" s="125"/>
      <c r="K80" s="154"/>
      <c r="L80" s="154"/>
      <c r="M80" s="154"/>
      <c r="W80" s="151"/>
      <c r="X80" s="7"/>
    </row>
    <row r="81" spans="1:24" s="127" customFormat="1" x14ac:dyDescent="0.25">
      <c r="A81" s="7"/>
      <c r="B81" s="7"/>
      <c r="C81" s="7"/>
      <c r="D81" s="7"/>
      <c r="E81" s="7"/>
      <c r="F81" s="7"/>
      <c r="G81" s="7"/>
      <c r="H81" s="7"/>
      <c r="I81" s="7"/>
      <c r="J81" s="125"/>
      <c r="K81" s="154"/>
      <c r="L81" s="154"/>
      <c r="M81" s="154"/>
      <c r="W81" s="151"/>
      <c r="X81" s="7"/>
    </row>
    <row r="82" spans="1:24" s="127" customFormat="1" x14ac:dyDescent="0.25">
      <c r="A82" s="7"/>
      <c r="B82" s="7"/>
      <c r="C82" s="7"/>
      <c r="D82" s="7"/>
      <c r="E82" s="7"/>
      <c r="F82" s="7"/>
      <c r="G82" s="7"/>
      <c r="H82" s="7"/>
      <c r="I82" s="7"/>
      <c r="J82" s="125"/>
      <c r="K82" s="154"/>
      <c r="L82" s="154"/>
      <c r="M82" s="154"/>
      <c r="W82" s="151"/>
      <c r="X82" s="7"/>
    </row>
    <row r="83" spans="1:24" s="127" customFormat="1" x14ac:dyDescent="0.25">
      <c r="A83" s="7"/>
      <c r="B83" s="7"/>
      <c r="C83" s="7"/>
      <c r="D83" s="7"/>
      <c r="E83" s="7"/>
      <c r="F83" s="7"/>
      <c r="G83" s="7"/>
      <c r="H83" s="7"/>
      <c r="I83" s="7"/>
      <c r="J83" s="125"/>
      <c r="K83" s="154"/>
      <c r="L83" s="154"/>
      <c r="M83" s="154"/>
      <c r="W83" s="151"/>
      <c r="X83" s="7"/>
    </row>
    <row r="84" spans="1:24" s="127" customFormat="1" x14ac:dyDescent="0.25">
      <c r="A84" s="7"/>
      <c r="B84" s="7"/>
      <c r="C84" s="7"/>
      <c r="D84" s="7"/>
      <c r="E84" s="7"/>
      <c r="F84" s="7"/>
      <c r="G84" s="7"/>
      <c r="H84" s="7"/>
      <c r="I84" s="7"/>
      <c r="J84" s="125"/>
      <c r="K84" s="154"/>
      <c r="L84" s="154"/>
      <c r="M84" s="154"/>
      <c r="W84" s="151"/>
      <c r="X84" s="7"/>
    </row>
    <row r="85" spans="1:24" s="127" customFormat="1" x14ac:dyDescent="0.25">
      <c r="A85" s="7"/>
      <c r="B85" s="7"/>
      <c r="C85" s="7"/>
      <c r="D85" s="7"/>
      <c r="E85" s="7"/>
      <c r="F85" s="7"/>
      <c r="G85" s="7"/>
      <c r="H85" s="7"/>
      <c r="I85" s="7"/>
      <c r="J85" s="125"/>
      <c r="K85" s="154"/>
      <c r="L85" s="154"/>
      <c r="M85" s="154"/>
      <c r="W85" s="151"/>
      <c r="X85" s="7"/>
    </row>
    <row r="86" spans="1:24" s="127" customFormat="1" x14ac:dyDescent="0.25">
      <c r="A86" s="7"/>
      <c r="B86" s="7"/>
      <c r="C86" s="7"/>
      <c r="D86" s="7"/>
      <c r="E86" s="7"/>
      <c r="F86" s="7"/>
      <c r="G86" s="7"/>
      <c r="H86" s="7"/>
      <c r="I86" s="7"/>
      <c r="J86" s="125"/>
      <c r="K86" s="154"/>
      <c r="L86" s="154"/>
      <c r="M86" s="154"/>
      <c r="W86" s="151"/>
      <c r="X86" s="7"/>
    </row>
    <row r="87" spans="1:24" s="127" customFormat="1" x14ac:dyDescent="0.25">
      <c r="A87" s="7"/>
      <c r="B87" s="7"/>
      <c r="C87" s="7"/>
      <c r="D87" s="7"/>
      <c r="E87" s="7"/>
      <c r="F87" s="7"/>
      <c r="G87" s="7"/>
      <c r="H87" s="7"/>
      <c r="I87" s="7"/>
      <c r="J87" s="125"/>
      <c r="K87" s="154"/>
      <c r="L87" s="154"/>
      <c r="M87" s="154"/>
      <c r="W87" s="151"/>
      <c r="X87" s="7"/>
    </row>
    <row r="88" spans="1:24" s="127" customFormat="1" x14ac:dyDescent="0.25">
      <c r="A88" s="7"/>
      <c r="B88" s="7"/>
      <c r="C88" s="7"/>
      <c r="D88" s="7"/>
      <c r="E88" s="7"/>
      <c r="F88" s="7"/>
      <c r="G88" s="7"/>
      <c r="H88" s="7"/>
      <c r="I88" s="7"/>
      <c r="J88" s="125"/>
      <c r="K88" s="154"/>
      <c r="L88" s="154"/>
      <c r="M88" s="154"/>
      <c r="W88" s="151"/>
      <c r="X88" s="7"/>
    </row>
    <row r="89" spans="1:24" s="127" customFormat="1" x14ac:dyDescent="0.25">
      <c r="A89" s="7"/>
      <c r="B89" s="7"/>
      <c r="C89" s="7"/>
      <c r="D89" s="7"/>
      <c r="E89" s="7"/>
      <c r="F89" s="7"/>
      <c r="G89" s="7"/>
      <c r="H89" s="7"/>
      <c r="I89" s="7"/>
      <c r="J89" s="125"/>
      <c r="K89" s="154"/>
      <c r="L89" s="154"/>
      <c r="M89" s="154"/>
      <c r="W89" s="151"/>
      <c r="X89" s="7"/>
    </row>
    <row r="90" spans="1:24" s="127" customFormat="1" x14ac:dyDescent="0.25">
      <c r="A90" s="7"/>
      <c r="B90" s="7"/>
      <c r="C90" s="7"/>
      <c r="D90" s="7"/>
      <c r="E90" s="7"/>
      <c r="F90" s="7"/>
      <c r="G90" s="7"/>
      <c r="H90" s="7"/>
      <c r="I90" s="7"/>
      <c r="J90" s="125"/>
      <c r="K90" s="154"/>
      <c r="L90" s="154"/>
      <c r="M90" s="154"/>
      <c r="W90" s="151"/>
      <c r="X90" s="7"/>
    </row>
    <row r="91" spans="1:24" s="127" customFormat="1" x14ac:dyDescent="0.25">
      <c r="A91" s="7"/>
      <c r="B91" s="7"/>
      <c r="C91" s="7"/>
      <c r="D91" s="7"/>
      <c r="E91" s="7"/>
      <c r="F91" s="7"/>
      <c r="G91" s="7"/>
      <c r="H91" s="7"/>
      <c r="I91" s="7"/>
      <c r="J91" s="125"/>
      <c r="K91" s="154"/>
      <c r="L91" s="154"/>
      <c r="M91" s="154"/>
      <c r="W91" s="151"/>
      <c r="X91" s="7"/>
    </row>
    <row r="92" spans="1:24" s="127" customFormat="1" x14ac:dyDescent="0.25">
      <c r="A92" s="7"/>
      <c r="B92" s="7"/>
      <c r="C92" s="7"/>
      <c r="D92" s="7"/>
      <c r="E92" s="7"/>
      <c r="F92" s="7"/>
      <c r="G92" s="7"/>
      <c r="H92" s="7"/>
      <c r="I92" s="7"/>
      <c r="J92" s="125"/>
      <c r="K92" s="154"/>
      <c r="L92" s="154"/>
      <c r="M92" s="154"/>
      <c r="W92" s="151"/>
      <c r="X92" s="7"/>
    </row>
    <row r="93" spans="1:24" s="127" customFormat="1" x14ac:dyDescent="0.25">
      <c r="A93" s="7"/>
      <c r="B93" s="7"/>
      <c r="C93" s="7"/>
      <c r="D93" s="7"/>
      <c r="E93" s="7"/>
      <c r="F93" s="7"/>
      <c r="G93" s="7"/>
      <c r="H93" s="7"/>
      <c r="I93" s="7"/>
      <c r="J93" s="125"/>
      <c r="K93" s="154"/>
      <c r="L93" s="154"/>
      <c r="M93" s="154"/>
      <c r="W93" s="151"/>
      <c r="X93" s="7"/>
    </row>
    <row r="94" spans="1:24" s="127" customFormat="1" x14ac:dyDescent="0.25">
      <c r="A94" s="7"/>
      <c r="B94" s="7"/>
      <c r="C94" s="7"/>
      <c r="D94" s="7"/>
      <c r="E94" s="7"/>
      <c r="F94" s="7"/>
      <c r="G94" s="7"/>
      <c r="H94" s="7"/>
      <c r="I94" s="7"/>
      <c r="J94" s="125"/>
      <c r="K94" s="154"/>
      <c r="L94" s="154"/>
      <c r="M94" s="154"/>
      <c r="W94" s="151"/>
      <c r="X94" s="7"/>
    </row>
    <row r="95" spans="1:24" s="127" customFormat="1" x14ac:dyDescent="0.25">
      <c r="A95" s="7"/>
      <c r="B95" s="7"/>
      <c r="C95" s="7"/>
      <c r="D95" s="7"/>
      <c r="E95" s="7"/>
      <c r="F95" s="7"/>
      <c r="G95" s="7"/>
      <c r="H95" s="7"/>
      <c r="I95" s="7"/>
      <c r="J95" s="125"/>
      <c r="K95" s="154"/>
      <c r="L95" s="154"/>
      <c r="M95" s="154"/>
      <c r="W95" s="151"/>
      <c r="X95" s="7"/>
    </row>
    <row r="96" spans="1:24" s="127" customFormat="1" x14ac:dyDescent="0.25">
      <c r="A96" s="7"/>
      <c r="B96" s="7"/>
      <c r="C96" s="7"/>
      <c r="D96" s="7"/>
      <c r="E96" s="7"/>
      <c r="F96" s="7"/>
      <c r="G96" s="7"/>
      <c r="H96" s="7"/>
      <c r="I96" s="7"/>
      <c r="J96" s="125"/>
      <c r="K96" s="154"/>
      <c r="L96" s="154"/>
      <c r="M96" s="154"/>
      <c r="W96" s="151"/>
      <c r="X96" s="7"/>
    </row>
    <row r="97" spans="1:24" s="127" customFormat="1" x14ac:dyDescent="0.25">
      <c r="A97" s="7"/>
      <c r="B97" s="7"/>
      <c r="C97" s="7"/>
      <c r="D97" s="7"/>
      <c r="E97" s="7"/>
      <c r="F97" s="7"/>
      <c r="G97" s="7"/>
      <c r="H97" s="7"/>
      <c r="I97" s="7"/>
      <c r="J97" s="125"/>
      <c r="K97" s="154"/>
      <c r="L97" s="154"/>
      <c r="M97" s="154"/>
      <c r="W97" s="151"/>
      <c r="X97" s="7"/>
    </row>
    <row r="98" spans="1:24" s="127" customFormat="1" x14ac:dyDescent="0.25">
      <c r="A98" s="7"/>
      <c r="B98" s="7"/>
      <c r="C98" s="7"/>
      <c r="D98" s="7"/>
      <c r="E98" s="7"/>
      <c r="F98" s="7"/>
      <c r="G98" s="7"/>
      <c r="H98" s="7"/>
      <c r="I98" s="7"/>
      <c r="J98" s="125"/>
      <c r="K98" s="154"/>
      <c r="L98" s="154"/>
      <c r="M98" s="154"/>
      <c r="W98" s="151"/>
      <c r="X98" s="7"/>
    </row>
    <row r="99" spans="1:24" s="127" customFormat="1" x14ac:dyDescent="0.25">
      <c r="A99" s="7"/>
      <c r="B99" s="7"/>
      <c r="C99" s="7"/>
      <c r="D99" s="7"/>
      <c r="E99" s="7"/>
      <c r="F99" s="7"/>
      <c r="G99" s="7"/>
      <c r="H99" s="7"/>
      <c r="I99" s="7"/>
      <c r="J99" s="125"/>
      <c r="K99" s="154"/>
      <c r="L99" s="154"/>
      <c r="M99" s="154"/>
      <c r="W99" s="151"/>
      <c r="X99" s="7"/>
    </row>
  </sheetData>
  <mergeCells count="22">
    <mergeCell ref="W6:W7"/>
    <mergeCell ref="J6:J7"/>
    <mergeCell ref="K6:K7"/>
    <mergeCell ref="L6:L7"/>
    <mergeCell ref="M6:M7"/>
    <mergeCell ref="N6:N7"/>
    <mergeCell ref="O6:O7"/>
    <mergeCell ref="P6:P7"/>
    <mergeCell ref="Q6:Q7"/>
    <mergeCell ref="R6:S6"/>
    <mergeCell ref="T6:U6"/>
    <mergeCell ref="V6:V7"/>
    <mergeCell ref="A5:V5"/>
    <mergeCell ref="A6:A7"/>
    <mergeCell ref="B6:B7"/>
    <mergeCell ref="C6:C7"/>
    <mergeCell ref="D6:D7"/>
    <mergeCell ref="E6:E7"/>
    <mergeCell ref="F6:F7"/>
    <mergeCell ref="G6:G7"/>
    <mergeCell ref="H6:H7"/>
    <mergeCell ref="I6:I7"/>
  </mergeCells>
  <pageMargins left="0.70866141732283472" right="0.70866141732283472" top="0.78740157480314965" bottom="0.78740157480314965" header="0.31496062992125984" footer="0.31496062992125984"/>
  <pageSetup paperSize="9" scale="44" firstPageNumber="168"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1"/>
  <sheetViews>
    <sheetView showGridLines="0" view="pageBreakPreview" zoomScale="70" zoomScaleNormal="70" zoomScaleSheetLayoutView="70" zoomScalePageLayoutView="75" workbookViewId="0">
      <selection activeCell="U12" sqref="U12"/>
    </sheetView>
  </sheetViews>
  <sheetFormatPr defaultColWidth="9.140625" defaultRowHeight="15" outlineLevelCol="1" x14ac:dyDescent="0.25"/>
  <cols>
    <col min="1" max="2" width="5.7109375" style="57" customWidth="1"/>
    <col min="3" max="3" width="8.85546875" style="57" hidden="1" customWidth="1" outlineLevel="1"/>
    <col min="4" max="4" width="8.42578125" style="57" hidden="1" customWidth="1" outlineLevel="1"/>
    <col min="5" max="5" width="8.7109375" style="57" customWidth="1" collapsed="1"/>
    <col min="6" max="6" width="18.28515625" style="57" hidden="1" customWidth="1" outlineLevel="1"/>
    <col min="7" max="7" width="61.140625" style="57" customWidth="1" collapsed="1"/>
    <col min="8" max="8" width="44.7109375" style="57" customWidth="1"/>
    <col min="9" max="9" width="7.140625" style="57" customWidth="1"/>
    <col min="10" max="10" width="14.7109375" style="53" customWidth="1"/>
    <col min="11" max="12" width="14.85546875" style="55" customWidth="1"/>
    <col min="13" max="13" width="13.5703125" style="55" customWidth="1"/>
    <col min="14" max="14" width="18.28515625" style="55" customWidth="1"/>
    <col min="15" max="15" width="14.7109375" style="55" customWidth="1"/>
    <col min="16" max="16" width="16.28515625" style="55" customWidth="1"/>
    <col min="17" max="17" width="16.7109375" style="55" customWidth="1"/>
    <col min="18" max="18" width="17.28515625" style="55" customWidth="1"/>
    <col min="19" max="19" width="16.85546875" style="55" hidden="1" customWidth="1"/>
    <col min="20" max="22" width="14.85546875" style="55" customWidth="1"/>
    <col min="23" max="23" width="14.42578125" style="55" customWidth="1"/>
    <col min="24" max="24" width="10.140625" style="54" hidden="1" customWidth="1"/>
    <col min="25" max="25" width="17.7109375" style="74" customWidth="1"/>
    <col min="26" max="16384" width="9.140625" style="57"/>
  </cols>
  <sheetData>
    <row r="1" spans="1:26" ht="20.25" x14ac:dyDescent="0.3">
      <c r="A1" s="24" t="s">
        <v>39</v>
      </c>
      <c r="B1" s="1"/>
      <c r="C1" s="1"/>
      <c r="D1" s="1"/>
      <c r="E1" s="1"/>
      <c r="F1" s="2"/>
      <c r="G1" s="3"/>
      <c r="H1" s="4"/>
      <c r="I1" s="1"/>
      <c r="K1" s="54"/>
      <c r="N1" s="5"/>
      <c r="O1" s="5"/>
      <c r="Q1" s="5"/>
      <c r="R1" s="5"/>
      <c r="S1" s="5"/>
      <c r="T1" s="6"/>
      <c r="U1" s="56"/>
      <c r="V1" s="57"/>
      <c r="W1" s="57"/>
      <c r="X1" s="75"/>
      <c r="Y1" s="57"/>
    </row>
    <row r="2" spans="1:26" ht="15.75" x14ac:dyDescent="0.25">
      <c r="A2" s="32" t="s">
        <v>52</v>
      </c>
      <c r="B2" s="25"/>
      <c r="C2" s="25"/>
      <c r="D2" s="111"/>
      <c r="E2" s="111"/>
      <c r="F2" s="26"/>
      <c r="G2" s="27" t="s">
        <v>53</v>
      </c>
      <c r="H2" s="28" t="s">
        <v>54</v>
      </c>
      <c r="I2" s="8"/>
      <c r="K2" s="54"/>
      <c r="N2" s="9"/>
      <c r="O2" s="9"/>
      <c r="Q2" s="9"/>
      <c r="R2" s="9"/>
      <c r="S2" s="9"/>
      <c r="T2" s="10"/>
      <c r="U2" s="56"/>
      <c r="V2" s="57"/>
      <c r="W2" s="57"/>
      <c r="X2" s="75"/>
      <c r="Y2" s="57"/>
    </row>
    <row r="3" spans="1:26" ht="15.75" x14ac:dyDescent="0.25">
      <c r="A3" s="29"/>
      <c r="B3" s="30"/>
      <c r="C3" s="25"/>
      <c r="D3" s="111"/>
      <c r="E3" s="111"/>
      <c r="F3" s="26"/>
      <c r="G3" s="30" t="s">
        <v>38</v>
      </c>
      <c r="H3" s="31"/>
      <c r="I3" s="8"/>
      <c r="K3" s="54"/>
      <c r="N3" s="9"/>
      <c r="O3" s="9"/>
      <c r="Q3" s="9"/>
      <c r="R3" s="9"/>
      <c r="S3" s="9"/>
      <c r="T3" s="10"/>
      <c r="U3" s="56"/>
      <c r="V3" s="57"/>
      <c r="W3" s="57"/>
      <c r="X3" s="75"/>
      <c r="Y3" s="57"/>
    </row>
    <row r="4" spans="1:26" ht="17.45" customHeight="1" x14ac:dyDescent="0.25">
      <c r="A4" s="58"/>
      <c r="B4" s="58"/>
      <c r="C4" s="58"/>
      <c r="D4" s="58"/>
      <c r="E4" s="58"/>
      <c r="F4" s="58"/>
      <c r="G4" s="58"/>
      <c r="H4" s="58"/>
      <c r="I4" s="58"/>
      <c r="J4" s="58"/>
      <c r="K4" s="58"/>
      <c r="L4" s="59"/>
      <c r="M4" s="58"/>
      <c r="N4" s="59"/>
      <c r="O4" s="58"/>
      <c r="P4" s="58"/>
      <c r="Q4" s="58"/>
      <c r="R4" s="58"/>
      <c r="S4" s="58"/>
      <c r="T4" s="58"/>
      <c r="U4" s="58"/>
      <c r="V4" s="58"/>
      <c r="W4" s="215" t="s">
        <v>1</v>
      </c>
      <c r="Z4" s="56"/>
    </row>
    <row r="5" spans="1:26" ht="25.5" customHeight="1" x14ac:dyDescent="0.25">
      <c r="A5" s="292" t="s">
        <v>56</v>
      </c>
      <c r="B5" s="293"/>
      <c r="C5" s="293"/>
      <c r="D5" s="293"/>
      <c r="E5" s="293"/>
      <c r="F5" s="293"/>
      <c r="G5" s="293"/>
      <c r="H5" s="293"/>
      <c r="I5" s="293"/>
      <c r="J5" s="293"/>
      <c r="K5" s="293"/>
      <c r="L5" s="293"/>
      <c r="M5" s="293"/>
      <c r="N5" s="293"/>
      <c r="O5" s="293"/>
      <c r="P5" s="293"/>
      <c r="Q5" s="293"/>
      <c r="R5" s="293"/>
      <c r="S5" s="293"/>
      <c r="T5" s="293"/>
      <c r="U5" s="293"/>
      <c r="V5" s="293"/>
      <c r="W5" s="294"/>
      <c r="X5" s="283"/>
      <c r="Y5" s="283"/>
    </row>
    <row r="6" spans="1:26" ht="25.5" customHeight="1" x14ac:dyDescent="0.25">
      <c r="A6" s="295" t="s">
        <v>2</v>
      </c>
      <c r="B6" s="295" t="s">
        <v>3</v>
      </c>
      <c r="C6" s="296" t="s">
        <v>42</v>
      </c>
      <c r="D6" s="296" t="s">
        <v>4</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290" t="s">
        <v>20</v>
      </c>
      <c r="S6" s="290"/>
      <c r="T6" s="289" t="s">
        <v>106</v>
      </c>
      <c r="U6" s="290" t="s">
        <v>20</v>
      </c>
      <c r="V6" s="290"/>
      <c r="W6" s="287" t="s">
        <v>107</v>
      </c>
      <c r="X6" s="287" t="s">
        <v>43</v>
      </c>
      <c r="Y6" s="288" t="s">
        <v>15</v>
      </c>
    </row>
    <row r="7" spans="1:26" ht="81" customHeight="1" x14ac:dyDescent="0.25">
      <c r="A7" s="295"/>
      <c r="B7" s="295"/>
      <c r="C7" s="296"/>
      <c r="D7" s="296"/>
      <c r="E7" s="296"/>
      <c r="F7" s="296"/>
      <c r="G7" s="296"/>
      <c r="H7" s="291"/>
      <c r="I7" s="297"/>
      <c r="J7" s="291"/>
      <c r="K7" s="291"/>
      <c r="L7" s="291"/>
      <c r="M7" s="291"/>
      <c r="N7" s="291"/>
      <c r="O7" s="287"/>
      <c r="P7" s="289"/>
      <c r="Q7" s="289"/>
      <c r="R7" s="51" t="s">
        <v>22</v>
      </c>
      <c r="S7" s="51" t="s">
        <v>23</v>
      </c>
      <c r="T7" s="289"/>
      <c r="U7" s="51" t="s">
        <v>18</v>
      </c>
      <c r="V7" s="51" t="s">
        <v>19</v>
      </c>
      <c r="W7" s="287"/>
      <c r="X7" s="287"/>
      <c r="Y7" s="288"/>
    </row>
    <row r="8" spans="1:26" s="60" customFormat="1" ht="25.5" customHeight="1" x14ac:dyDescent="0.3">
      <c r="A8" s="20" t="s">
        <v>16</v>
      </c>
      <c r="B8" s="20"/>
      <c r="C8" s="20"/>
      <c r="D8" s="20"/>
      <c r="E8" s="20"/>
      <c r="F8" s="20"/>
      <c r="G8" s="20"/>
      <c r="H8" s="20"/>
      <c r="I8" s="20"/>
      <c r="J8" s="20"/>
      <c r="K8" s="11">
        <f>SUM(K9)</f>
        <v>9298</v>
      </c>
      <c r="L8" s="11">
        <f t="shared" ref="L8:M8" si="0">SUM(L9)</f>
        <v>9298</v>
      </c>
      <c r="M8" s="11">
        <f t="shared" si="0"/>
        <v>0</v>
      </c>
      <c r="N8" s="11"/>
      <c r="O8" s="11">
        <f t="shared" ref="O8:P8" si="1">SUM(O9)</f>
        <v>0</v>
      </c>
      <c r="P8" s="12">
        <f t="shared" si="1"/>
        <v>1500</v>
      </c>
      <c r="Q8" s="12">
        <f>SUM(Q9:Q9)</f>
        <v>1500</v>
      </c>
      <c r="R8" s="12">
        <f>SUM(R9:R9)</f>
        <v>1500</v>
      </c>
      <c r="S8" s="12">
        <f t="shared" ref="S8:W8" si="2">SUM(S9)</f>
        <v>0</v>
      </c>
      <c r="T8" s="12">
        <f t="shared" si="2"/>
        <v>0</v>
      </c>
      <c r="U8" s="12">
        <f t="shared" si="2"/>
        <v>0</v>
      </c>
      <c r="V8" s="12">
        <f t="shared" si="2"/>
        <v>0</v>
      </c>
      <c r="W8" s="11">
        <f t="shared" si="2"/>
        <v>7798</v>
      </c>
      <c r="X8" s="83"/>
      <c r="Y8" s="13"/>
    </row>
    <row r="9" spans="1:26" s="69" customFormat="1" ht="126.75" customHeight="1" x14ac:dyDescent="0.25">
      <c r="A9" s="112">
        <v>1</v>
      </c>
      <c r="B9" s="112" t="s">
        <v>47</v>
      </c>
      <c r="C9" s="14">
        <v>5169</v>
      </c>
      <c r="D9" s="14">
        <v>3742</v>
      </c>
      <c r="E9" s="14">
        <v>51</v>
      </c>
      <c r="F9" s="121">
        <v>60011101429</v>
      </c>
      <c r="G9" s="118" t="s">
        <v>73</v>
      </c>
      <c r="H9" s="119" t="s">
        <v>135</v>
      </c>
      <c r="I9" s="120"/>
      <c r="J9" s="113" t="s">
        <v>55</v>
      </c>
      <c r="K9" s="76">
        <v>9298</v>
      </c>
      <c r="L9" s="76">
        <v>9298</v>
      </c>
      <c r="M9" s="76">
        <v>0</v>
      </c>
      <c r="N9" s="64" t="s">
        <v>137</v>
      </c>
      <c r="O9" s="78">
        <v>0</v>
      </c>
      <c r="P9" s="193">
        <f>Q9+T9</f>
        <v>1500</v>
      </c>
      <c r="Q9" s="79">
        <f>R9+S9</f>
        <v>1500</v>
      </c>
      <c r="R9" s="78">
        <v>1500</v>
      </c>
      <c r="S9" s="78">
        <v>0</v>
      </c>
      <c r="T9" s="80">
        <v>0</v>
      </c>
      <c r="U9" s="116">
        <v>0</v>
      </c>
      <c r="V9" s="116">
        <v>0</v>
      </c>
      <c r="W9" s="192">
        <f>K9-O9-P9</f>
        <v>7798</v>
      </c>
      <c r="X9" s="114">
        <v>2</v>
      </c>
      <c r="Y9" s="115" t="s">
        <v>136</v>
      </c>
    </row>
    <row r="10" spans="1:26" ht="51" customHeight="1" x14ac:dyDescent="0.25">
      <c r="A10" s="302" t="s">
        <v>57</v>
      </c>
      <c r="B10" s="303"/>
      <c r="C10" s="303"/>
      <c r="D10" s="303"/>
      <c r="E10" s="303"/>
      <c r="F10" s="303"/>
      <c r="G10" s="303"/>
      <c r="H10" s="303"/>
      <c r="I10" s="303"/>
      <c r="J10" s="304"/>
      <c r="K10" s="17">
        <f>SUM(K8:K8)</f>
        <v>9298</v>
      </c>
      <c r="L10" s="17">
        <f>SUM(L8:L8)</f>
        <v>9298</v>
      </c>
      <c r="M10" s="17">
        <f>SUM(M8:M8)</f>
        <v>0</v>
      </c>
      <c r="N10" s="17"/>
      <c r="O10" s="17">
        <f t="shared" ref="O10:W10" si="3">SUM(O8:O8)</f>
        <v>0</v>
      </c>
      <c r="P10" s="17">
        <f t="shared" si="3"/>
        <v>1500</v>
      </c>
      <c r="Q10" s="17">
        <f t="shared" si="3"/>
        <v>1500</v>
      </c>
      <c r="R10" s="17">
        <f t="shared" si="3"/>
        <v>1500</v>
      </c>
      <c r="S10" s="17">
        <f t="shared" si="3"/>
        <v>0</v>
      </c>
      <c r="T10" s="17">
        <f t="shared" si="3"/>
        <v>0</v>
      </c>
      <c r="U10" s="17">
        <f t="shared" si="3"/>
        <v>0</v>
      </c>
      <c r="V10" s="17">
        <f t="shared" si="3"/>
        <v>0</v>
      </c>
      <c r="W10" s="17">
        <f t="shared" si="3"/>
        <v>7798</v>
      </c>
      <c r="X10" s="17" t="e">
        <f>SUM(#REF!)</f>
        <v>#REF!</v>
      </c>
      <c r="Y10" s="19"/>
    </row>
    <row r="11" spans="1:26" s="55" customFormat="1" x14ac:dyDescent="0.25">
      <c r="A11" s="53"/>
      <c r="B11" s="53"/>
      <c r="C11" s="53"/>
      <c r="D11" s="53"/>
      <c r="E11" s="53"/>
      <c r="F11" s="53"/>
      <c r="G11" s="53"/>
      <c r="H11" s="53"/>
      <c r="I11" s="57"/>
      <c r="J11" s="53"/>
      <c r="K11" s="73"/>
      <c r="L11" s="73"/>
      <c r="M11" s="73"/>
      <c r="X11" s="54"/>
      <c r="Y11" s="74"/>
      <c r="Z11" s="57"/>
    </row>
    <row r="12" spans="1:26" s="55" customFormat="1" x14ac:dyDescent="0.25">
      <c r="A12" s="53"/>
      <c r="B12" s="53"/>
      <c r="C12" s="53"/>
      <c r="D12" s="53"/>
      <c r="E12" s="53"/>
      <c r="F12" s="53"/>
      <c r="G12" s="53"/>
      <c r="H12" s="53"/>
      <c r="I12" s="57"/>
      <c r="J12" s="53"/>
      <c r="K12" s="73"/>
      <c r="L12" s="73"/>
      <c r="M12" s="73"/>
      <c r="X12" s="54"/>
      <c r="Y12" s="74"/>
      <c r="Z12" s="57"/>
    </row>
    <row r="13" spans="1:26" s="55" customFormat="1" x14ac:dyDescent="0.25">
      <c r="A13" s="53"/>
      <c r="B13" s="53"/>
      <c r="C13" s="53"/>
      <c r="D13" s="53"/>
      <c r="E13" s="53"/>
      <c r="F13" s="53"/>
      <c r="G13" s="110" t="s">
        <v>72</v>
      </c>
      <c r="H13" s="53"/>
      <c r="I13" s="57"/>
      <c r="J13" s="53"/>
      <c r="K13" s="73"/>
      <c r="L13" s="73"/>
      <c r="M13" s="73"/>
      <c r="X13" s="54"/>
      <c r="Y13" s="74"/>
      <c r="Z13" s="57"/>
    </row>
    <row r="14" spans="1:26" s="55" customFormat="1" x14ac:dyDescent="0.25">
      <c r="A14" s="53"/>
      <c r="B14" s="53"/>
      <c r="C14" s="53"/>
      <c r="D14" s="53"/>
      <c r="E14" s="53"/>
      <c r="F14" s="53"/>
      <c r="G14" s="53"/>
      <c r="H14" s="53"/>
      <c r="I14" s="57"/>
      <c r="J14" s="53"/>
      <c r="K14" s="73"/>
      <c r="L14" s="73"/>
      <c r="M14" s="73"/>
      <c r="X14" s="54"/>
      <c r="Y14" s="74"/>
      <c r="Z14" s="57"/>
    </row>
    <row r="15" spans="1:26" s="55" customFormat="1" x14ac:dyDescent="0.25">
      <c r="A15" s="53"/>
      <c r="B15" s="53"/>
      <c r="C15" s="53"/>
      <c r="D15" s="53"/>
      <c r="E15" s="53"/>
      <c r="F15" s="53"/>
      <c r="G15" s="53"/>
      <c r="H15" s="53"/>
      <c r="I15" s="57"/>
      <c r="J15" s="53"/>
      <c r="K15" s="73"/>
      <c r="L15" s="73"/>
      <c r="M15" s="73"/>
      <c r="X15" s="54"/>
      <c r="Y15" s="74"/>
      <c r="Z15" s="57"/>
    </row>
    <row r="16" spans="1:26" s="55" customFormat="1" x14ac:dyDescent="0.25">
      <c r="A16" s="53"/>
      <c r="B16" s="53"/>
      <c r="C16" s="53"/>
      <c r="D16" s="53"/>
      <c r="E16" s="53"/>
      <c r="F16" s="53"/>
      <c r="G16" s="53"/>
      <c r="H16" s="53"/>
      <c r="I16" s="57"/>
      <c r="J16" s="53"/>
      <c r="K16" s="73"/>
      <c r="L16" s="73"/>
      <c r="M16" s="73"/>
      <c r="X16" s="54"/>
      <c r="Y16" s="74"/>
      <c r="Z16" s="57"/>
    </row>
    <row r="17" spans="1:26" s="55" customFormat="1" x14ac:dyDescent="0.25">
      <c r="A17" s="53"/>
      <c r="B17" s="53"/>
      <c r="C17" s="53"/>
      <c r="D17" s="53"/>
      <c r="E17" s="53"/>
      <c r="F17" s="53"/>
      <c r="G17" s="53"/>
      <c r="H17" s="53"/>
      <c r="I17" s="57"/>
      <c r="J17" s="53"/>
      <c r="K17" s="73"/>
      <c r="L17" s="73"/>
      <c r="M17" s="73"/>
      <c r="X17" s="54"/>
      <c r="Y17" s="74"/>
      <c r="Z17" s="57"/>
    </row>
    <row r="18" spans="1:26" s="55" customFormat="1" x14ac:dyDescent="0.25">
      <c r="A18" s="53"/>
      <c r="B18" s="53"/>
      <c r="C18" s="53"/>
      <c r="D18" s="53"/>
      <c r="E18" s="53"/>
      <c r="F18" s="53"/>
      <c r="G18" s="53"/>
      <c r="H18" s="53"/>
      <c r="I18" s="57"/>
      <c r="J18" s="53"/>
      <c r="K18" s="73"/>
      <c r="L18" s="73"/>
      <c r="M18" s="73"/>
      <c r="X18" s="54"/>
      <c r="Y18" s="74"/>
      <c r="Z18" s="57"/>
    </row>
    <row r="19" spans="1:26" s="55" customFormat="1" x14ac:dyDescent="0.25">
      <c r="A19" s="53"/>
      <c r="B19" s="53"/>
      <c r="C19" s="53"/>
      <c r="D19" s="53"/>
      <c r="E19" s="53"/>
      <c r="F19" s="53"/>
      <c r="G19" s="53"/>
      <c r="H19" s="53"/>
      <c r="I19" s="57"/>
      <c r="J19" s="53"/>
      <c r="K19" s="73"/>
      <c r="L19" s="73"/>
      <c r="M19" s="73"/>
      <c r="X19" s="54"/>
      <c r="Y19" s="74"/>
      <c r="Z19" s="57"/>
    </row>
    <row r="20" spans="1:26" s="55" customFormat="1" x14ac:dyDescent="0.25">
      <c r="A20" s="57"/>
      <c r="B20" s="57"/>
      <c r="C20" s="57"/>
      <c r="D20" s="57"/>
      <c r="E20" s="57"/>
      <c r="F20" s="57"/>
      <c r="G20" s="57"/>
      <c r="H20" s="57"/>
      <c r="I20" s="57"/>
      <c r="J20" s="53"/>
      <c r="K20" s="73"/>
      <c r="L20" s="73"/>
      <c r="M20" s="73"/>
      <c r="X20" s="54"/>
      <c r="Y20" s="74"/>
      <c r="Z20" s="57"/>
    </row>
    <row r="21" spans="1:26" s="55" customFormat="1" x14ac:dyDescent="0.25">
      <c r="A21" s="57"/>
      <c r="B21" s="57"/>
      <c r="C21" s="57"/>
      <c r="D21" s="57"/>
      <c r="E21" s="57"/>
      <c r="F21" s="57"/>
      <c r="G21" s="57"/>
      <c r="H21" s="57"/>
      <c r="I21" s="57"/>
      <c r="J21" s="53"/>
      <c r="K21" s="73"/>
      <c r="L21" s="73"/>
      <c r="M21" s="73"/>
      <c r="X21" s="54"/>
      <c r="Y21" s="74"/>
      <c r="Z21" s="57"/>
    </row>
    <row r="22" spans="1:26" s="55" customFormat="1" x14ac:dyDescent="0.25">
      <c r="A22" s="57"/>
      <c r="B22" s="57"/>
      <c r="C22" s="57"/>
      <c r="D22" s="57"/>
      <c r="E22" s="57"/>
      <c r="F22" s="57"/>
      <c r="G22" s="57"/>
      <c r="H22" s="57"/>
      <c r="I22" s="57"/>
      <c r="J22" s="53"/>
      <c r="K22" s="73"/>
      <c r="L22" s="73"/>
      <c r="M22" s="73"/>
      <c r="X22" s="54"/>
      <c r="Y22" s="74"/>
      <c r="Z22" s="57"/>
    </row>
    <row r="23" spans="1:26" s="55" customFormat="1" x14ac:dyDescent="0.25">
      <c r="A23" s="57"/>
      <c r="B23" s="57"/>
      <c r="C23" s="57"/>
      <c r="D23" s="57"/>
      <c r="E23" s="57"/>
      <c r="F23" s="57"/>
      <c r="G23" s="57"/>
      <c r="H23" s="57"/>
      <c r="I23" s="57"/>
      <c r="J23" s="53"/>
      <c r="K23" s="73"/>
      <c r="L23" s="73"/>
      <c r="M23" s="73"/>
      <c r="X23" s="54"/>
      <c r="Y23" s="74"/>
      <c r="Z23" s="57"/>
    </row>
    <row r="24" spans="1:26" s="55" customFormat="1" x14ac:dyDescent="0.25">
      <c r="A24" s="57"/>
      <c r="B24" s="57"/>
      <c r="C24" s="57"/>
      <c r="D24" s="57"/>
      <c r="E24" s="57"/>
      <c r="F24" s="57"/>
      <c r="G24" s="57"/>
      <c r="H24" s="57"/>
      <c r="I24" s="57"/>
      <c r="J24" s="53"/>
      <c r="K24" s="73"/>
      <c r="L24" s="73"/>
      <c r="M24" s="73"/>
      <c r="X24" s="54"/>
      <c r="Y24" s="74"/>
      <c r="Z24" s="57"/>
    </row>
    <row r="25" spans="1:26" s="55" customFormat="1" x14ac:dyDescent="0.25">
      <c r="A25" s="57"/>
      <c r="B25" s="57"/>
      <c r="C25" s="57"/>
      <c r="D25" s="57"/>
      <c r="E25" s="57"/>
      <c r="F25" s="57"/>
      <c r="G25" s="57"/>
      <c r="H25" s="57"/>
      <c r="I25" s="57"/>
      <c r="J25" s="53"/>
      <c r="K25" s="73"/>
      <c r="L25" s="73"/>
      <c r="M25" s="73"/>
      <c r="X25" s="54"/>
      <c r="Y25" s="74"/>
      <c r="Z25" s="57"/>
    </row>
    <row r="26" spans="1:26" s="55" customFormat="1" x14ac:dyDescent="0.25">
      <c r="A26" s="57"/>
      <c r="B26" s="57"/>
      <c r="C26" s="57"/>
      <c r="D26" s="57"/>
      <c r="E26" s="57"/>
      <c r="F26" s="57"/>
      <c r="G26" s="57"/>
      <c r="H26" s="57"/>
      <c r="I26" s="57"/>
      <c r="J26" s="53"/>
      <c r="K26" s="73"/>
      <c r="L26" s="73"/>
      <c r="M26" s="73"/>
      <c r="X26" s="54"/>
      <c r="Y26" s="74"/>
      <c r="Z26" s="57"/>
    </row>
    <row r="27" spans="1:26" s="55" customFormat="1" x14ac:dyDescent="0.25">
      <c r="A27" s="57"/>
      <c r="B27" s="57"/>
      <c r="C27" s="57"/>
      <c r="D27" s="57"/>
      <c r="E27" s="57"/>
      <c r="F27" s="57"/>
      <c r="G27" s="57"/>
      <c r="H27" s="57"/>
      <c r="I27" s="57"/>
      <c r="J27" s="53"/>
      <c r="K27" s="73"/>
      <c r="L27" s="73"/>
      <c r="M27" s="73"/>
      <c r="X27" s="54"/>
      <c r="Y27" s="74"/>
      <c r="Z27" s="57"/>
    </row>
    <row r="28" spans="1:26" s="55" customFormat="1" x14ac:dyDescent="0.25">
      <c r="A28" s="57"/>
      <c r="B28" s="57"/>
      <c r="C28" s="57"/>
      <c r="D28" s="57"/>
      <c r="E28" s="57"/>
      <c r="F28" s="57"/>
      <c r="G28" s="57"/>
      <c r="H28" s="57"/>
      <c r="I28" s="57"/>
      <c r="J28" s="53"/>
      <c r="K28" s="73"/>
      <c r="L28" s="73"/>
      <c r="M28" s="73"/>
      <c r="X28" s="54"/>
      <c r="Y28" s="74"/>
      <c r="Z28" s="57"/>
    </row>
    <row r="29" spans="1:26" s="55" customFormat="1" x14ac:dyDescent="0.25">
      <c r="A29" s="57"/>
      <c r="B29" s="57"/>
      <c r="C29" s="57"/>
      <c r="D29" s="57"/>
      <c r="E29" s="57"/>
      <c r="F29" s="57"/>
      <c r="G29" s="57"/>
      <c r="H29" s="57"/>
      <c r="I29" s="57"/>
      <c r="J29" s="53"/>
      <c r="K29" s="73"/>
      <c r="L29" s="73"/>
      <c r="M29" s="73"/>
      <c r="X29" s="54"/>
      <c r="Y29" s="74"/>
      <c r="Z29" s="57"/>
    </row>
    <row r="30" spans="1:26" s="55" customFormat="1" x14ac:dyDescent="0.25">
      <c r="A30" s="57"/>
      <c r="B30" s="57"/>
      <c r="C30" s="57"/>
      <c r="D30" s="57"/>
      <c r="E30" s="57"/>
      <c r="F30" s="57"/>
      <c r="G30" s="57"/>
      <c r="H30" s="57"/>
      <c r="I30" s="57"/>
      <c r="J30" s="53"/>
      <c r="K30" s="73"/>
      <c r="L30" s="73"/>
      <c r="M30" s="73"/>
      <c r="X30" s="54"/>
      <c r="Y30" s="74"/>
      <c r="Z30" s="57"/>
    </row>
    <row r="31" spans="1:26" s="55" customFormat="1" x14ac:dyDescent="0.25">
      <c r="A31" s="57"/>
      <c r="B31" s="57"/>
      <c r="C31" s="57"/>
      <c r="D31" s="57"/>
      <c r="E31" s="57"/>
      <c r="F31" s="57"/>
      <c r="G31" s="57"/>
      <c r="H31" s="57"/>
      <c r="I31" s="57"/>
      <c r="J31" s="53"/>
      <c r="K31" s="73"/>
      <c r="L31" s="73"/>
      <c r="M31" s="73"/>
      <c r="X31" s="54"/>
      <c r="Y31" s="74"/>
      <c r="Z31" s="57"/>
    </row>
    <row r="32" spans="1:26" s="55" customFormat="1" x14ac:dyDescent="0.25">
      <c r="A32" s="57"/>
      <c r="B32" s="57"/>
      <c r="C32" s="57"/>
      <c r="D32" s="57"/>
      <c r="E32" s="57"/>
      <c r="F32" s="57"/>
      <c r="G32" s="57"/>
      <c r="H32" s="57"/>
      <c r="I32" s="57"/>
      <c r="J32" s="53"/>
      <c r="K32" s="73"/>
      <c r="L32" s="73"/>
      <c r="M32" s="73"/>
      <c r="X32" s="54"/>
      <c r="Y32" s="74"/>
      <c r="Z32" s="57"/>
    </row>
    <row r="33" spans="1:26" s="55" customFormat="1" x14ac:dyDescent="0.25">
      <c r="A33" s="57"/>
      <c r="B33" s="57"/>
      <c r="C33" s="57"/>
      <c r="D33" s="57"/>
      <c r="E33" s="57"/>
      <c r="F33" s="57"/>
      <c r="G33" s="57"/>
      <c r="H33" s="57"/>
      <c r="I33" s="57"/>
      <c r="J33" s="53"/>
      <c r="K33" s="73"/>
      <c r="L33" s="73"/>
      <c r="M33" s="73"/>
      <c r="X33" s="54"/>
      <c r="Y33" s="74"/>
      <c r="Z33" s="57"/>
    </row>
    <row r="34" spans="1:26" s="55" customFormat="1" x14ac:dyDescent="0.25">
      <c r="A34" s="57"/>
      <c r="B34" s="57"/>
      <c r="C34" s="57"/>
      <c r="D34" s="57"/>
      <c r="E34" s="57"/>
      <c r="F34" s="57"/>
      <c r="G34" s="57"/>
      <c r="H34" s="57"/>
      <c r="I34" s="57"/>
      <c r="J34" s="53"/>
      <c r="K34" s="73"/>
      <c r="L34" s="73"/>
      <c r="M34" s="73"/>
      <c r="X34" s="54"/>
      <c r="Y34" s="74"/>
      <c r="Z34" s="57"/>
    </row>
    <row r="35" spans="1:26" s="55" customFormat="1" x14ac:dyDescent="0.25">
      <c r="A35" s="57"/>
      <c r="B35" s="57"/>
      <c r="C35" s="57"/>
      <c r="D35" s="57"/>
      <c r="E35" s="57"/>
      <c r="F35" s="57"/>
      <c r="G35" s="57"/>
      <c r="H35" s="57"/>
      <c r="I35" s="57"/>
      <c r="J35" s="53"/>
      <c r="K35" s="73"/>
      <c r="L35" s="73"/>
      <c r="M35" s="73"/>
      <c r="X35" s="54"/>
      <c r="Y35" s="74"/>
      <c r="Z35" s="57"/>
    </row>
    <row r="36" spans="1:26" s="55" customFormat="1" x14ac:dyDescent="0.25">
      <c r="A36" s="57"/>
      <c r="B36" s="57"/>
      <c r="C36" s="57"/>
      <c r="D36" s="57"/>
      <c r="E36" s="57"/>
      <c r="F36" s="57"/>
      <c r="G36" s="57"/>
      <c r="H36" s="57"/>
      <c r="I36" s="57"/>
      <c r="J36" s="53"/>
      <c r="K36" s="73"/>
      <c r="L36" s="73"/>
      <c r="M36" s="73"/>
      <c r="X36" s="54"/>
      <c r="Y36" s="74"/>
      <c r="Z36" s="57"/>
    </row>
    <row r="37" spans="1:26" s="55" customFormat="1" x14ac:dyDescent="0.25">
      <c r="A37" s="57"/>
      <c r="B37" s="57"/>
      <c r="C37" s="57"/>
      <c r="D37" s="57"/>
      <c r="E37" s="57"/>
      <c r="F37" s="57"/>
      <c r="G37" s="57"/>
      <c r="H37" s="57"/>
      <c r="I37" s="57"/>
      <c r="J37" s="53"/>
      <c r="K37" s="73"/>
      <c r="L37" s="73"/>
      <c r="M37" s="73"/>
      <c r="X37" s="54"/>
      <c r="Y37" s="74"/>
      <c r="Z37" s="57"/>
    </row>
    <row r="38" spans="1:26" s="55" customFormat="1" x14ac:dyDescent="0.25">
      <c r="A38" s="57"/>
      <c r="B38" s="57"/>
      <c r="C38" s="57"/>
      <c r="D38" s="57"/>
      <c r="E38" s="57"/>
      <c r="F38" s="57"/>
      <c r="G38" s="57"/>
      <c r="H38" s="57"/>
      <c r="I38" s="57"/>
      <c r="J38" s="53"/>
      <c r="K38" s="73"/>
      <c r="L38" s="73"/>
      <c r="M38" s="73"/>
      <c r="X38" s="54"/>
      <c r="Y38" s="74"/>
      <c r="Z38" s="57"/>
    </row>
    <row r="39" spans="1:26" s="55" customFormat="1" x14ac:dyDescent="0.25">
      <c r="A39" s="57"/>
      <c r="B39" s="57"/>
      <c r="C39" s="57"/>
      <c r="D39" s="57"/>
      <c r="E39" s="57"/>
      <c r="F39" s="57"/>
      <c r="G39" s="57"/>
      <c r="H39" s="57"/>
      <c r="I39" s="57"/>
      <c r="J39" s="53"/>
      <c r="K39" s="73"/>
      <c r="L39" s="73"/>
      <c r="M39" s="73"/>
      <c r="X39" s="54"/>
      <c r="Y39" s="74"/>
      <c r="Z39" s="57"/>
    </row>
    <row r="40" spans="1:26" s="55" customFormat="1" x14ac:dyDescent="0.25">
      <c r="A40" s="57"/>
      <c r="B40" s="57"/>
      <c r="C40" s="57"/>
      <c r="D40" s="57"/>
      <c r="E40" s="57"/>
      <c r="F40" s="57"/>
      <c r="G40" s="57"/>
      <c r="H40" s="57"/>
      <c r="I40" s="57"/>
      <c r="J40" s="53"/>
      <c r="K40" s="73"/>
      <c r="L40" s="73"/>
      <c r="M40" s="73"/>
      <c r="X40" s="54"/>
      <c r="Y40" s="74"/>
      <c r="Z40" s="57"/>
    </row>
    <row r="41" spans="1:26" s="55" customFormat="1" x14ac:dyDescent="0.25">
      <c r="A41" s="57"/>
      <c r="B41" s="57"/>
      <c r="C41" s="57"/>
      <c r="D41" s="57"/>
      <c r="E41" s="57"/>
      <c r="F41" s="57"/>
      <c r="G41" s="57"/>
      <c r="H41" s="57"/>
      <c r="I41" s="57"/>
      <c r="J41" s="53"/>
      <c r="K41" s="73"/>
      <c r="L41" s="73"/>
      <c r="M41" s="73"/>
      <c r="X41" s="54"/>
      <c r="Y41" s="74"/>
      <c r="Z41" s="57"/>
    </row>
    <row r="42" spans="1:26" s="55" customFormat="1" x14ac:dyDescent="0.25">
      <c r="A42" s="57"/>
      <c r="B42" s="57"/>
      <c r="C42" s="57"/>
      <c r="D42" s="57"/>
      <c r="E42" s="57"/>
      <c r="F42" s="57"/>
      <c r="G42" s="57"/>
      <c r="H42" s="57"/>
      <c r="I42" s="57"/>
      <c r="J42" s="53"/>
      <c r="K42" s="73"/>
      <c r="L42" s="73"/>
      <c r="M42" s="73"/>
      <c r="X42" s="54"/>
      <c r="Y42" s="74"/>
      <c r="Z42" s="57"/>
    </row>
    <row r="43" spans="1:26" s="55" customFormat="1" x14ac:dyDescent="0.25">
      <c r="A43" s="57"/>
      <c r="B43" s="57"/>
      <c r="C43" s="57"/>
      <c r="D43" s="57"/>
      <c r="E43" s="57"/>
      <c r="F43" s="57"/>
      <c r="G43" s="57"/>
      <c r="H43" s="57"/>
      <c r="I43" s="57"/>
      <c r="J43" s="53"/>
      <c r="K43" s="73"/>
      <c r="L43" s="73"/>
      <c r="M43" s="73"/>
      <c r="X43" s="54"/>
      <c r="Y43" s="74"/>
      <c r="Z43" s="57"/>
    </row>
    <row r="44" spans="1:26" s="55" customFormat="1" x14ac:dyDescent="0.25">
      <c r="A44" s="57"/>
      <c r="B44" s="57"/>
      <c r="C44" s="57"/>
      <c r="D44" s="57"/>
      <c r="E44" s="57"/>
      <c r="F44" s="57"/>
      <c r="G44" s="57"/>
      <c r="H44" s="57"/>
      <c r="I44" s="57"/>
      <c r="J44" s="53"/>
      <c r="K44" s="73"/>
      <c r="L44" s="73"/>
      <c r="M44" s="73"/>
      <c r="X44" s="54"/>
      <c r="Y44" s="74"/>
      <c r="Z44" s="57"/>
    </row>
    <row r="45" spans="1:26" s="55" customFormat="1" x14ac:dyDescent="0.25">
      <c r="A45" s="57"/>
      <c r="B45" s="57"/>
      <c r="C45" s="57"/>
      <c r="D45" s="57"/>
      <c r="E45" s="57"/>
      <c r="F45" s="57"/>
      <c r="G45" s="57"/>
      <c r="H45" s="57"/>
      <c r="I45" s="57"/>
      <c r="J45" s="53"/>
      <c r="K45" s="73"/>
      <c r="L45" s="73"/>
      <c r="M45" s="73"/>
      <c r="X45" s="54"/>
      <c r="Y45" s="74"/>
      <c r="Z45" s="57"/>
    </row>
    <row r="46" spans="1:26" s="55" customFormat="1" x14ac:dyDescent="0.25">
      <c r="A46" s="57"/>
      <c r="B46" s="57"/>
      <c r="C46" s="57"/>
      <c r="D46" s="57"/>
      <c r="E46" s="57"/>
      <c r="F46" s="57"/>
      <c r="G46" s="57"/>
      <c r="H46" s="57"/>
      <c r="I46" s="57"/>
      <c r="J46" s="53"/>
      <c r="K46" s="73"/>
      <c r="L46" s="73"/>
      <c r="M46" s="73"/>
      <c r="X46" s="54"/>
      <c r="Y46" s="74"/>
      <c r="Z46" s="57"/>
    </row>
    <row r="47" spans="1:26" s="55" customFormat="1" x14ac:dyDescent="0.25">
      <c r="A47" s="57"/>
      <c r="B47" s="57"/>
      <c r="C47" s="57"/>
      <c r="D47" s="57"/>
      <c r="E47" s="57"/>
      <c r="F47" s="57"/>
      <c r="G47" s="57"/>
      <c r="H47" s="57"/>
      <c r="I47" s="57"/>
      <c r="J47" s="53"/>
      <c r="K47" s="73"/>
      <c r="L47" s="73"/>
      <c r="M47" s="73"/>
      <c r="X47" s="54"/>
      <c r="Y47" s="74"/>
      <c r="Z47" s="57"/>
    </row>
    <row r="48" spans="1:26" s="55" customFormat="1" x14ac:dyDescent="0.25">
      <c r="A48" s="57"/>
      <c r="B48" s="57"/>
      <c r="C48" s="57"/>
      <c r="D48" s="57"/>
      <c r="E48" s="57"/>
      <c r="F48" s="57"/>
      <c r="G48" s="57"/>
      <c r="H48" s="57"/>
      <c r="I48" s="57"/>
      <c r="J48" s="53"/>
      <c r="K48" s="73"/>
      <c r="L48" s="73"/>
      <c r="M48" s="73"/>
      <c r="X48" s="54"/>
      <c r="Y48" s="74"/>
      <c r="Z48" s="57"/>
    </row>
    <row r="49" spans="1:26" s="55" customFormat="1" x14ac:dyDescent="0.25">
      <c r="A49" s="57"/>
      <c r="B49" s="57"/>
      <c r="C49" s="57"/>
      <c r="D49" s="57"/>
      <c r="E49" s="57"/>
      <c r="F49" s="57"/>
      <c r="G49" s="57"/>
      <c r="H49" s="57"/>
      <c r="I49" s="57"/>
      <c r="J49" s="53"/>
      <c r="K49" s="73"/>
      <c r="L49" s="73"/>
      <c r="M49" s="73"/>
      <c r="X49" s="54"/>
      <c r="Y49" s="74"/>
      <c r="Z49" s="57"/>
    </row>
    <row r="50" spans="1:26" s="55" customFormat="1" x14ac:dyDescent="0.25">
      <c r="A50" s="57"/>
      <c r="B50" s="57"/>
      <c r="C50" s="57"/>
      <c r="D50" s="57"/>
      <c r="E50" s="57"/>
      <c r="F50" s="57"/>
      <c r="G50" s="57"/>
      <c r="H50" s="57"/>
      <c r="I50" s="57"/>
      <c r="J50" s="53"/>
      <c r="K50" s="73"/>
      <c r="L50" s="73"/>
      <c r="M50" s="73"/>
      <c r="X50" s="54"/>
      <c r="Y50" s="74"/>
      <c r="Z50" s="57"/>
    </row>
    <row r="51" spans="1:26" s="55" customFormat="1" x14ac:dyDescent="0.25">
      <c r="A51" s="57"/>
      <c r="B51" s="57"/>
      <c r="C51" s="57"/>
      <c r="D51" s="57"/>
      <c r="E51" s="57"/>
      <c r="F51" s="57"/>
      <c r="G51" s="57"/>
      <c r="H51" s="57"/>
      <c r="I51" s="57"/>
      <c r="J51" s="53"/>
      <c r="K51" s="73"/>
      <c r="L51" s="73"/>
      <c r="M51" s="73"/>
      <c r="X51" s="54"/>
      <c r="Y51" s="74"/>
      <c r="Z51" s="57"/>
    </row>
    <row r="52" spans="1:26" s="55" customFormat="1" x14ac:dyDescent="0.25">
      <c r="A52" s="57"/>
      <c r="B52" s="57"/>
      <c r="C52" s="57"/>
      <c r="D52" s="57"/>
      <c r="E52" s="57"/>
      <c r="F52" s="57"/>
      <c r="G52" s="57"/>
      <c r="H52" s="57"/>
      <c r="I52" s="57"/>
      <c r="J52" s="53"/>
      <c r="K52" s="73"/>
      <c r="L52" s="73"/>
      <c r="M52" s="73"/>
      <c r="X52" s="54"/>
      <c r="Y52" s="74"/>
      <c r="Z52" s="57"/>
    </row>
    <row r="53" spans="1:26" s="55" customFormat="1" x14ac:dyDescent="0.25">
      <c r="A53" s="57"/>
      <c r="B53" s="57"/>
      <c r="C53" s="57"/>
      <c r="D53" s="57"/>
      <c r="E53" s="57"/>
      <c r="F53" s="57"/>
      <c r="G53" s="57"/>
      <c r="H53" s="57"/>
      <c r="I53" s="57"/>
      <c r="J53" s="53"/>
      <c r="K53" s="73"/>
      <c r="L53" s="73"/>
      <c r="M53" s="73"/>
      <c r="X53" s="54"/>
      <c r="Y53" s="74"/>
      <c r="Z53" s="57"/>
    </row>
    <row r="54" spans="1:26" s="55" customFormat="1" x14ac:dyDescent="0.25">
      <c r="A54" s="57"/>
      <c r="B54" s="57"/>
      <c r="C54" s="57"/>
      <c r="D54" s="57"/>
      <c r="E54" s="57"/>
      <c r="F54" s="57"/>
      <c r="G54" s="57"/>
      <c r="H54" s="57"/>
      <c r="I54" s="57"/>
      <c r="J54" s="53"/>
      <c r="K54" s="73"/>
      <c r="L54" s="73"/>
      <c r="M54" s="73"/>
      <c r="X54" s="54"/>
      <c r="Y54" s="74"/>
      <c r="Z54" s="57"/>
    </row>
    <row r="55" spans="1:26" s="55" customFormat="1" x14ac:dyDescent="0.25">
      <c r="A55" s="57"/>
      <c r="B55" s="57"/>
      <c r="C55" s="57"/>
      <c r="D55" s="57"/>
      <c r="E55" s="57"/>
      <c r="F55" s="57"/>
      <c r="G55" s="57"/>
      <c r="H55" s="57"/>
      <c r="I55" s="57"/>
      <c r="J55" s="53"/>
      <c r="K55" s="73"/>
      <c r="L55" s="73"/>
      <c r="M55" s="73"/>
      <c r="X55" s="54"/>
      <c r="Y55" s="74"/>
      <c r="Z55" s="57"/>
    </row>
    <row r="56" spans="1:26" s="55" customFormat="1" x14ac:dyDescent="0.25">
      <c r="A56" s="57"/>
      <c r="B56" s="57"/>
      <c r="C56" s="57"/>
      <c r="D56" s="57"/>
      <c r="E56" s="57"/>
      <c r="F56" s="57"/>
      <c r="G56" s="57"/>
      <c r="H56" s="57"/>
      <c r="I56" s="57"/>
      <c r="J56" s="53"/>
      <c r="K56" s="73"/>
      <c r="L56" s="73"/>
      <c r="M56" s="73"/>
      <c r="X56" s="54"/>
      <c r="Y56" s="74"/>
      <c r="Z56" s="57"/>
    </row>
    <row r="57" spans="1:26" s="55" customFormat="1" x14ac:dyDescent="0.25">
      <c r="A57" s="57"/>
      <c r="B57" s="57"/>
      <c r="C57" s="57"/>
      <c r="D57" s="57"/>
      <c r="E57" s="57"/>
      <c r="F57" s="57"/>
      <c r="G57" s="57"/>
      <c r="H57" s="57"/>
      <c r="I57" s="57"/>
      <c r="J57" s="53"/>
      <c r="K57" s="73"/>
      <c r="L57" s="73"/>
      <c r="M57" s="73"/>
      <c r="X57" s="54"/>
      <c r="Y57" s="74"/>
      <c r="Z57" s="57"/>
    </row>
    <row r="58" spans="1:26" s="55" customFormat="1" x14ac:dyDescent="0.25">
      <c r="A58" s="57"/>
      <c r="B58" s="57"/>
      <c r="C58" s="57"/>
      <c r="D58" s="57"/>
      <c r="E58" s="57"/>
      <c r="F58" s="57"/>
      <c r="G58" s="57"/>
      <c r="H58" s="57"/>
      <c r="I58" s="57"/>
      <c r="J58" s="53"/>
      <c r="K58" s="73"/>
      <c r="L58" s="73"/>
      <c r="M58" s="73"/>
      <c r="X58" s="54"/>
      <c r="Y58" s="74"/>
      <c r="Z58" s="57"/>
    </row>
    <row r="59" spans="1:26" s="55" customFormat="1" x14ac:dyDescent="0.25">
      <c r="A59" s="57"/>
      <c r="B59" s="57"/>
      <c r="C59" s="57"/>
      <c r="D59" s="57"/>
      <c r="E59" s="57"/>
      <c r="F59" s="57"/>
      <c r="G59" s="57"/>
      <c r="H59" s="57"/>
      <c r="I59" s="57"/>
      <c r="J59" s="53"/>
      <c r="K59" s="73"/>
      <c r="L59" s="73"/>
      <c r="M59" s="73"/>
      <c r="X59" s="54"/>
      <c r="Y59" s="74"/>
      <c r="Z59" s="57"/>
    </row>
    <row r="60" spans="1:26" s="55" customFormat="1" x14ac:dyDescent="0.25">
      <c r="A60" s="57"/>
      <c r="B60" s="57"/>
      <c r="C60" s="57"/>
      <c r="D60" s="57"/>
      <c r="E60" s="57"/>
      <c r="F60" s="57"/>
      <c r="G60" s="57"/>
      <c r="H60" s="57"/>
      <c r="I60" s="57"/>
      <c r="J60" s="53"/>
      <c r="K60" s="73"/>
      <c r="L60" s="73"/>
      <c r="M60" s="73"/>
      <c r="X60" s="54"/>
      <c r="Y60" s="74"/>
      <c r="Z60" s="57"/>
    </row>
    <row r="61" spans="1:26" s="55" customFormat="1" x14ac:dyDescent="0.25">
      <c r="A61" s="57"/>
      <c r="B61" s="57"/>
      <c r="C61" s="57"/>
      <c r="D61" s="57"/>
      <c r="E61" s="57"/>
      <c r="F61" s="57"/>
      <c r="G61" s="57"/>
      <c r="H61" s="57"/>
      <c r="I61" s="57"/>
      <c r="J61" s="53"/>
      <c r="K61" s="73"/>
      <c r="L61" s="73"/>
      <c r="M61" s="73"/>
      <c r="X61" s="54"/>
      <c r="Y61" s="74"/>
      <c r="Z61" s="57"/>
    </row>
    <row r="62" spans="1:26" s="55" customFormat="1" x14ac:dyDescent="0.25">
      <c r="A62" s="57"/>
      <c r="B62" s="57"/>
      <c r="C62" s="57"/>
      <c r="D62" s="57"/>
      <c r="E62" s="57"/>
      <c r="F62" s="57"/>
      <c r="G62" s="57"/>
      <c r="H62" s="57"/>
      <c r="I62" s="57"/>
      <c r="J62" s="53"/>
      <c r="K62" s="73"/>
      <c r="L62" s="73"/>
      <c r="M62" s="73"/>
      <c r="X62" s="54"/>
      <c r="Y62" s="74"/>
      <c r="Z62" s="57"/>
    </row>
    <row r="63" spans="1:26" s="55" customFormat="1" x14ac:dyDescent="0.25">
      <c r="A63" s="57"/>
      <c r="B63" s="57"/>
      <c r="C63" s="57"/>
      <c r="D63" s="57"/>
      <c r="E63" s="57"/>
      <c r="F63" s="57"/>
      <c r="G63" s="57"/>
      <c r="H63" s="57"/>
      <c r="I63" s="57"/>
      <c r="J63" s="53"/>
      <c r="K63" s="73"/>
      <c r="L63" s="73"/>
      <c r="M63" s="73"/>
      <c r="X63" s="54"/>
      <c r="Y63" s="74"/>
      <c r="Z63" s="57"/>
    </row>
    <row r="64" spans="1:26" s="55" customFormat="1" x14ac:dyDescent="0.25">
      <c r="A64" s="57"/>
      <c r="B64" s="57"/>
      <c r="C64" s="57"/>
      <c r="D64" s="57"/>
      <c r="E64" s="57"/>
      <c r="F64" s="57"/>
      <c r="G64" s="57"/>
      <c r="H64" s="57"/>
      <c r="I64" s="57"/>
      <c r="J64" s="53"/>
      <c r="K64" s="73"/>
      <c r="L64" s="73"/>
      <c r="M64" s="73"/>
      <c r="X64" s="54"/>
      <c r="Y64" s="74"/>
      <c r="Z64" s="57"/>
    </row>
    <row r="65" spans="1:26" s="55" customFormat="1" x14ac:dyDescent="0.25">
      <c r="A65" s="57"/>
      <c r="B65" s="57"/>
      <c r="C65" s="57"/>
      <c r="D65" s="57"/>
      <c r="E65" s="57"/>
      <c r="F65" s="57"/>
      <c r="G65" s="57"/>
      <c r="H65" s="57"/>
      <c r="I65" s="57"/>
      <c r="J65" s="53"/>
      <c r="K65" s="73"/>
      <c r="L65" s="73"/>
      <c r="M65" s="73"/>
      <c r="X65" s="54"/>
      <c r="Y65" s="74"/>
      <c r="Z65" s="57"/>
    </row>
    <row r="66" spans="1:26" s="55" customFormat="1" x14ac:dyDescent="0.25">
      <c r="A66" s="57"/>
      <c r="B66" s="57"/>
      <c r="C66" s="57"/>
      <c r="D66" s="57"/>
      <c r="E66" s="57"/>
      <c r="F66" s="57"/>
      <c r="G66" s="57"/>
      <c r="H66" s="57"/>
      <c r="I66" s="57"/>
      <c r="J66" s="53"/>
      <c r="K66" s="73"/>
      <c r="L66" s="73"/>
      <c r="M66" s="73"/>
      <c r="X66" s="54"/>
      <c r="Y66" s="74"/>
      <c r="Z66" s="57"/>
    </row>
    <row r="67" spans="1:26" s="55" customFormat="1" x14ac:dyDescent="0.25">
      <c r="A67" s="57"/>
      <c r="B67" s="57"/>
      <c r="C67" s="57"/>
      <c r="D67" s="57"/>
      <c r="E67" s="57"/>
      <c r="F67" s="57"/>
      <c r="G67" s="57"/>
      <c r="H67" s="57"/>
      <c r="I67" s="57"/>
      <c r="J67" s="53"/>
      <c r="K67" s="73"/>
      <c r="L67" s="73"/>
      <c r="M67" s="73"/>
      <c r="X67" s="54"/>
      <c r="Y67" s="74"/>
      <c r="Z67" s="57"/>
    </row>
    <row r="68" spans="1:26" s="55" customFormat="1" x14ac:dyDescent="0.25">
      <c r="A68" s="57"/>
      <c r="B68" s="57"/>
      <c r="C68" s="57"/>
      <c r="D68" s="57"/>
      <c r="E68" s="57"/>
      <c r="F68" s="57"/>
      <c r="G68" s="57"/>
      <c r="H68" s="57"/>
      <c r="I68" s="57"/>
      <c r="J68" s="53"/>
      <c r="K68" s="73"/>
      <c r="L68" s="73"/>
      <c r="M68" s="73"/>
      <c r="X68" s="54"/>
      <c r="Y68" s="74"/>
      <c r="Z68" s="57"/>
    </row>
    <row r="69" spans="1:26" s="55" customFormat="1" x14ac:dyDescent="0.25">
      <c r="A69" s="57"/>
      <c r="B69" s="57"/>
      <c r="C69" s="57"/>
      <c r="D69" s="57"/>
      <c r="E69" s="57"/>
      <c r="F69" s="57"/>
      <c r="G69" s="57"/>
      <c r="H69" s="57"/>
      <c r="I69" s="57"/>
      <c r="J69" s="53"/>
      <c r="K69" s="73"/>
      <c r="L69" s="73"/>
      <c r="M69" s="73"/>
      <c r="X69" s="54"/>
      <c r="Y69" s="74"/>
      <c r="Z69" s="57"/>
    </row>
    <row r="70" spans="1:26" s="55" customFormat="1" x14ac:dyDescent="0.25">
      <c r="A70" s="57"/>
      <c r="B70" s="57"/>
      <c r="C70" s="57"/>
      <c r="D70" s="57"/>
      <c r="E70" s="57"/>
      <c r="F70" s="57"/>
      <c r="G70" s="57"/>
      <c r="H70" s="57"/>
      <c r="I70" s="57"/>
      <c r="J70" s="53"/>
      <c r="K70" s="73"/>
      <c r="L70" s="73"/>
      <c r="M70" s="73"/>
      <c r="X70" s="54"/>
      <c r="Y70" s="74"/>
      <c r="Z70" s="57"/>
    </row>
    <row r="71" spans="1:26" s="55" customFormat="1" x14ac:dyDescent="0.25">
      <c r="A71" s="57"/>
      <c r="B71" s="57"/>
      <c r="C71" s="57"/>
      <c r="D71" s="57"/>
      <c r="E71" s="57"/>
      <c r="F71" s="57"/>
      <c r="G71" s="57"/>
      <c r="H71" s="57"/>
      <c r="I71" s="57"/>
      <c r="J71" s="53"/>
      <c r="K71" s="73"/>
      <c r="L71" s="73"/>
      <c r="M71" s="73"/>
      <c r="X71" s="54"/>
      <c r="Y71" s="74"/>
      <c r="Z71" s="57"/>
    </row>
  </sheetData>
  <mergeCells count="25">
    <mergeCell ref="A10:J10"/>
    <mergeCell ref="X6:X7"/>
    <mergeCell ref="Y6:Y7"/>
    <mergeCell ref="O6:O7"/>
    <mergeCell ref="P6:P7"/>
    <mergeCell ref="Q6:Q7"/>
    <mergeCell ref="R6:S6"/>
    <mergeCell ref="T6:T7"/>
    <mergeCell ref="U6:V6"/>
    <mergeCell ref="N6:N7"/>
    <mergeCell ref="K6:K7"/>
    <mergeCell ref="L6:L7"/>
    <mergeCell ref="M6:M7"/>
    <mergeCell ref="W6:W7"/>
    <mergeCell ref="A5:W5"/>
    <mergeCell ref="F6:F7"/>
    <mergeCell ref="G6:G7"/>
    <mergeCell ref="H6:H7"/>
    <mergeCell ref="I6:I7"/>
    <mergeCell ref="J6:J7"/>
    <mergeCell ref="A6:A7"/>
    <mergeCell ref="B6:B7"/>
    <mergeCell ref="C6:C7"/>
    <mergeCell ref="D6:D7"/>
    <mergeCell ref="E6:E7"/>
  </mergeCells>
  <pageMargins left="0.39370078740157483" right="0.39370078740157483" top="0.78740157480314965" bottom="0.78740157480314965" header="0.31496062992125984" footer="0.31496062992125984"/>
  <pageSetup paperSize="9" scale="41" firstPageNumber="169"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
  <sheetViews>
    <sheetView showGridLines="0" view="pageBreakPreview" zoomScale="70" zoomScaleNormal="70" zoomScaleSheetLayoutView="70" workbookViewId="0">
      <selection activeCell="G9" sqref="G9"/>
    </sheetView>
  </sheetViews>
  <sheetFormatPr defaultColWidth="9.140625" defaultRowHeight="15" outlineLevelCol="1" x14ac:dyDescent="0.25"/>
  <cols>
    <col min="1" max="1" width="5.42578125" style="7" customWidth="1"/>
    <col min="2" max="2" width="5.7109375" style="7" hidden="1" customWidth="1"/>
    <col min="3" max="3" width="7.7109375" style="7" hidden="1" customWidth="1" outlineLevel="1"/>
    <col min="4" max="4" width="6.42578125" style="7" hidden="1" customWidth="1" outlineLevel="1"/>
    <col min="5" max="5" width="8.28515625" style="7" customWidth="1" outlineLevel="1"/>
    <col min="6" max="6" width="15.5703125" style="7" hidden="1" customWidth="1" outlineLevel="1"/>
    <col min="7" max="7" width="45.85546875" style="7" customWidth="1" collapsed="1"/>
    <col min="8" max="8" width="38.85546875" style="7" customWidth="1"/>
    <col min="9" max="9" width="7.140625" style="7" customWidth="1"/>
    <col min="10" max="10" width="14.7109375" style="125" customWidth="1"/>
    <col min="11" max="12" width="14.85546875" style="127" customWidth="1"/>
    <col min="13" max="13" width="13.5703125" style="127" customWidth="1"/>
    <col min="14" max="14" width="13.7109375" style="127" customWidth="1"/>
    <col min="15" max="15" width="14.7109375" style="127" customWidth="1"/>
    <col min="16" max="16" width="14.85546875" style="127" customWidth="1"/>
    <col min="17" max="17" width="16.7109375" style="127" customWidth="1"/>
    <col min="18" max="18" width="17.28515625" style="127" customWidth="1"/>
    <col min="19" max="21" width="14.85546875" style="127" customWidth="1"/>
    <col min="22" max="22" width="14.42578125" style="127" customWidth="1"/>
    <col min="23" max="23" width="17.7109375" style="151" customWidth="1"/>
    <col min="24" max="16384" width="9.140625" style="7"/>
  </cols>
  <sheetData>
    <row r="1" spans="1:24" ht="18" x14ac:dyDescent="0.25">
      <c r="A1" s="251" t="s">
        <v>39</v>
      </c>
      <c r="B1" s="1"/>
      <c r="C1" s="1"/>
      <c r="D1" s="1"/>
      <c r="E1" s="1"/>
      <c r="F1" s="2"/>
      <c r="G1" s="3"/>
      <c r="H1" s="4"/>
      <c r="I1" s="1"/>
      <c r="K1" s="126"/>
      <c r="N1" s="5"/>
      <c r="O1" s="5"/>
      <c r="Q1" s="5"/>
      <c r="R1" s="5"/>
      <c r="S1" s="6"/>
      <c r="T1" s="128"/>
      <c r="U1" s="7"/>
      <c r="V1" s="7"/>
      <c r="W1" s="7"/>
    </row>
    <row r="2" spans="1:24" ht="15.75" x14ac:dyDescent="0.25">
      <c r="A2" s="252" t="s">
        <v>138</v>
      </c>
      <c r="B2" s="253"/>
      <c r="C2" s="253"/>
      <c r="F2" s="254"/>
      <c r="G2" s="255"/>
      <c r="H2" s="256" t="s">
        <v>80</v>
      </c>
      <c r="I2" s="8"/>
      <c r="K2" s="126"/>
      <c r="N2" s="9"/>
      <c r="O2" s="9"/>
      <c r="Q2" s="9"/>
      <c r="R2" s="9"/>
      <c r="S2" s="10"/>
      <c r="T2" s="128"/>
      <c r="U2" s="7"/>
      <c r="V2" s="7"/>
      <c r="W2" s="7"/>
    </row>
    <row r="3" spans="1:24" ht="15.75" x14ac:dyDescent="0.25">
      <c r="A3" s="257"/>
      <c r="B3" s="253"/>
      <c r="C3" s="253"/>
      <c r="F3" s="254"/>
      <c r="G3" s="258" t="s">
        <v>38</v>
      </c>
      <c r="H3" s="259"/>
      <c r="I3" s="8"/>
      <c r="K3" s="126"/>
      <c r="N3" s="9"/>
      <c r="O3" s="9"/>
      <c r="Q3" s="9"/>
      <c r="R3" s="9"/>
      <c r="S3" s="10"/>
      <c r="T3" s="128"/>
      <c r="U3" s="7"/>
      <c r="V3" s="7"/>
      <c r="W3" s="7"/>
    </row>
    <row r="4" spans="1:24" ht="17.25" customHeight="1" x14ac:dyDescent="0.25">
      <c r="A4" s="129"/>
      <c r="B4" s="129"/>
      <c r="C4" s="129"/>
      <c r="D4" s="129"/>
      <c r="E4" s="129"/>
      <c r="F4" s="129"/>
      <c r="G4" s="129"/>
      <c r="H4" s="129"/>
      <c r="I4" s="129"/>
      <c r="J4" s="129"/>
      <c r="K4" s="129"/>
      <c r="L4" s="130"/>
      <c r="M4" s="129"/>
      <c r="N4" s="130"/>
      <c r="O4" s="129"/>
      <c r="P4" s="129"/>
      <c r="Q4" s="129"/>
      <c r="R4" s="129"/>
      <c r="S4" s="129"/>
      <c r="T4" s="129"/>
      <c r="U4" s="129"/>
      <c r="V4" s="216" t="s">
        <v>1</v>
      </c>
      <c r="X4" s="128"/>
    </row>
    <row r="5" spans="1:24" ht="25.5" customHeight="1" x14ac:dyDescent="0.25">
      <c r="A5" s="342" t="s">
        <v>81</v>
      </c>
      <c r="B5" s="342"/>
      <c r="C5" s="342"/>
      <c r="D5" s="342"/>
      <c r="E5" s="342"/>
      <c r="F5" s="342"/>
      <c r="G5" s="342"/>
      <c r="H5" s="342"/>
      <c r="I5" s="342"/>
      <c r="J5" s="342"/>
      <c r="K5" s="342"/>
      <c r="L5" s="342"/>
      <c r="M5" s="342"/>
      <c r="N5" s="342"/>
      <c r="O5" s="342"/>
      <c r="P5" s="342"/>
      <c r="Q5" s="342"/>
      <c r="R5" s="342"/>
      <c r="S5" s="342"/>
      <c r="T5" s="342"/>
      <c r="U5" s="342"/>
      <c r="V5" s="342"/>
      <c r="W5" s="131"/>
    </row>
    <row r="6" spans="1:24" ht="25.5" customHeight="1" x14ac:dyDescent="0.25">
      <c r="A6" s="295" t="s">
        <v>2</v>
      </c>
      <c r="B6" s="295" t="s">
        <v>3</v>
      </c>
      <c r="C6" s="296" t="s">
        <v>4</v>
      </c>
      <c r="D6" s="296" t="s">
        <v>5</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343" t="s">
        <v>126</v>
      </c>
      <c r="S6" s="344"/>
      <c r="T6" s="290" t="s">
        <v>20</v>
      </c>
      <c r="U6" s="290"/>
      <c r="V6" s="287" t="s">
        <v>107</v>
      </c>
      <c r="W6" s="288" t="s">
        <v>15</v>
      </c>
    </row>
    <row r="7" spans="1:24" ht="81" customHeight="1" x14ac:dyDescent="0.25">
      <c r="A7" s="295"/>
      <c r="B7" s="295"/>
      <c r="C7" s="296"/>
      <c r="D7" s="296"/>
      <c r="E7" s="296"/>
      <c r="F7" s="296"/>
      <c r="G7" s="296"/>
      <c r="H7" s="291"/>
      <c r="I7" s="297"/>
      <c r="J7" s="291"/>
      <c r="K7" s="291"/>
      <c r="L7" s="291"/>
      <c r="M7" s="291"/>
      <c r="N7" s="291"/>
      <c r="O7" s="287"/>
      <c r="P7" s="289"/>
      <c r="Q7" s="289"/>
      <c r="R7" s="246" t="s">
        <v>22</v>
      </c>
      <c r="S7" s="273" t="s">
        <v>127</v>
      </c>
      <c r="T7" s="246" t="s">
        <v>18</v>
      </c>
      <c r="U7" s="246" t="s">
        <v>19</v>
      </c>
      <c r="V7" s="287"/>
      <c r="W7" s="288"/>
    </row>
    <row r="8" spans="1:24" s="132" customFormat="1" ht="25.5" customHeight="1" x14ac:dyDescent="0.3">
      <c r="A8" s="20" t="s">
        <v>16</v>
      </c>
      <c r="B8" s="20"/>
      <c r="C8" s="20"/>
      <c r="D8" s="20"/>
      <c r="E8" s="20"/>
      <c r="F8" s="20"/>
      <c r="G8" s="20"/>
      <c r="H8" s="20"/>
      <c r="I8" s="20"/>
      <c r="J8" s="20"/>
      <c r="K8" s="11">
        <f>SUM(K9:K12)</f>
        <v>7300</v>
      </c>
      <c r="L8" s="11">
        <f>SUM(L9:L12)</f>
        <v>4000</v>
      </c>
      <c r="M8" s="11">
        <f>SUM(M9:M12)</f>
        <v>3300</v>
      </c>
      <c r="N8" s="11"/>
      <c r="O8" s="11">
        <f t="shared" ref="O8:V8" si="0">SUM(O9:O12)</f>
        <v>0</v>
      </c>
      <c r="P8" s="12">
        <f t="shared" si="0"/>
        <v>7300</v>
      </c>
      <c r="Q8" s="12">
        <f t="shared" si="0"/>
        <v>4000</v>
      </c>
      <c r="R8" s="12">
        <f t="shared" si="0"/>
        <v>4000</v>
      </c>
      <c r="S8" s="12">
        <f t="shared" si="0"/>
        <v>3300</v>
      </c>
      <c r="T8" s="12">
        <f t="shared" si="0"/>
        <v>3300</v>
      </c>
      <c r="U8" s="12">
        <f t="shared" si="0"/>
        <v>0</v>
      </c>
      <c r="V8" s="11">
        <f t="shared" si="0"/>
        <v>3000</v>
      </c>
      <c r="W8" s="13"/>
    </row>
    <row r="9" spans="1:24" s="143" customFormat="1" ht="201" customHeight="1" x14ac:dyDescent="0.25">
      <c r="A9" s="133">
        <v>1</v>
      </c>
      <c r="B9" s="14" t="s">
        <v>82</v>
      </c>
      <c r="C9" s="133">
        <v>4357</v>
      </c>
      <c r="D9" s="133">
        <v>5321</v>
      </c>
      <c r="E9" s="133">
        <v>53</v>
      </c>
      <c r="F9" s="134">
        <v>0</v>
      </c>
      <c r="G9" s="135" t="s">
        <v>139</v>
      </c>
      <c r="H9" s="261" t="s">
        <v>140</v>
      </c>
      <c r="I9" s="136" t="s">
        <v>141</v>
      </c>
      <c r="J9" s="136" t="s">
        <v>141</v>
      </c>
      <c r="K9" s="237">
        <v>7300</v>
      </c>
      <c r="L9" s="237">
        <v>4000</v>
      </c>
      <c r="M9" s="237">
        <v>3300</v>
      </c>
      <c r="N9" s="262">
        <v>45473</v>
      </c>
      <c r="O9" s="138">
        <v>0</v>
      </c>
      <c r="P9" s="139">
        <v>7300</v>
      </c>
      <c r="Q9" s="275">
        <f>R9</f>
        <v>4000</v>
      </c>
      <c r="R9" s="138">
        <v>4000</v>
      </c>
      <c r="S9" s="275">
        <f>T9+U9</f>
        <v>3300</v>
      </c>
      <c r="T9" s="141">
        <v>3300</v>
      </c>
      <c r="U9" s="141">
        <v>0</v>
      </c>
      <c r="V9" s="141">
        <v>3000</v>
      </c>
      <c r="W9" s="261" t="s">
        <v>142</v>
      </c>
    </row>
    <row r="10" spans="1:24" s="143" customFormat="1" ht="15.75" hidden="1" x14ac:dyDescent="0.25">
      <c r="A10" s="133">
        <v>2</v>
      </c>
      <c r="B10" s="133" t="s">
        <v>143</v>
      </c>
      <c r="C10" s="14">
        <v>4357</v>
      </c>
      <c r="D10" s="14"/>
      <c r="E10" s="14"/>
      <c r="F10" s="144"/>
      <c r="G10" s="145"/>
      <c r="H10" s="247"/>
      <c r="I10" s="248"/>
      <c r="J10" s="248"/>
      <c r="K10" s="237">
        <f>SUM(L10:M10)</f>
        <v>0</v>
      </c>
      <c r="L10" s="237"/>
      <c r="M10" s="237"/>
      <c r="N10" s="137"/>
      <c r="O10" s="138"/>
      <c r="P10" s="139">
        <f>Q10+S10</f>
        <v>0</v>
      </c>
      <c r="Q10" s="138">
        <f>SUM(R10:R10)</f>
        <v>0</v>
      </c>
      <c r="R10" s="140"/>
      <c r="S10" s="250">
        <f>SUM(T10:U10)</f>
        <v>0</v>
      </c>
      <c r="T10" s="141"/>
      <c r="U10" s="141"/>
      <c r="V10" s="141">
        <f>K10-O10-P10</f>
        <v>0</v>
      </c>
      <c r="W10" s="142"/>
    </row>
    <row r="11" spans="1:24" s="143" customFormat="1" ht="15.75" hidden="1" x14ac:dyDescent="0.25">
      <c r="A11" s="133">
        <v>3</v>
      </c>
      <c r="B11" s="133" t="s">
        <v>87</v>
      </c>
      <c r="C11" s="133">
        <v>4357</v>
      </c>
      <c r="D11" s="133"/>
      <c r="E11" s="133"/>
      <c r="F11" s="134"/>
      <c r="G11" s="145"/>
      <c r="H11" s="247"/>
      <c r="I11" s="136"/>
      <c r="J11" s="136"/>
      <c r="K11" s="237">
        <f>SUM(L11:M11)</f>
        <v>0</v>
      </c>
      <c r="L11" s="237"/>
      <c r="M11" s="237"/>
      <c r="N11" s="137"/>
      <c r="O11" s="138"/>
      <c r="P11" s="139">
        <f>Q11+S11</f>
        <v>0</v>
      </c>
      <c r="Q11" s="138">
        <f>SUM(R11:R11)</f>
        <v>0</v>
      </c>
      <c r="R11" s="140"/>
      <c r="S11" s="250">
        <f>SUM(T11:U11)</f>
        <v>0</v>
      </c>
      <c r="T11" s="141"/>
      <c r="U11" s="141"/>
      <c r="V11" s="141">
        <f>K11-O11-P11</f>
        <v>0</v>
      </c>
      <c r="W11" s="142"/>
    </row>
    <row r="12" spans="1:24" s="143" customFormat="1" ht="15.75" hidden="1" x14ac:dyDescent="0.25">
      <c r="A12" s="133">
        <v>4</v>
      </c>
      <c r="B12" s="133" t="s">
        <v>87</v>
      </c>
      <c r="C12" s="14">
        <v>4357</v>
      </c>
      <c r="D12" s="14"/>
      <c r="E12" s="14"/>
      <c r="F12" s="144"/>
      <c r="G12" s="145"/>
      <c r="H12" s="247"/>
      <c r="I12" s="248"/>
      <c r="J12" s="136"/>
      <c r="K12" s="237">
        <f>SUM(L12:M12)</f>
        <v>0</v>
      </c>
      <c r="L12" s="237"/>
      <c r="M12" s="237"/>
      <c r="N12" s="137"/>
      <c r="O12" s="138"/>
      <c r="P12" s="139">
        <f>Q12+S12</f>
        <v>0</v>
      </c>
      <c r="Q12" s="138">
        <f>SUM(R12:R12)</f>
        <v>0</v>
      </c>
      <c r="R12" s="140"/>
      <c r="S12" s="250">
        <f>SUM(T12:U12)</f>
        <v>0</v>
      </c>
      <c r="T12" s="141"/>
      <c r="U12" s="141"/>
      <c r="V12" s="141">
        <f>K12-O12-P12</f>
        <v>0</v>
      </c>
      <c r="W12" s="142"/>
    </row>
    <row r="13" spans="1:24" s="132" customFormat="1" ht="25.5" hidden="1" customHeight="1" x14ac:dyDescent="0.3">
      <c r="A13" s="22" t="s">
        <v>17</v>
      </c>
      <c r="B13" s="22"/>
      <c r="C13" s="22"/>
      <c r="D13" s="22"/>
      <c r="E13" s="22"/>
      <c r="F13" s="22"/>
      <c r="G13" s="22"/>
      <c r="H13" s="22"/>
      <c r="I13" s="22"/>
      <c r="J13" s="22"/>
      <c r="K13" s="15">
        <f>SUM(K14)</f>
        <v>0</v>
      </c>
      <c r="L13" s="15">
        <f>SUM(L14)</f>
        <v>0</v>
      </c>
      <c r="M13" s="15">
        <f>SUM(M14)</f>
        <v>0</v>
      </c>
      <c r="N13" s="16"/>
      <c r="O13" s="15">
        <f t="shared" ref="O13:V13" si="1">SUM(O14)</f>
        <v>0</v>
      </c>
      <c r="P13" s="23">
        <f t="shared" si="1"/>
        <v>0</v>
      </c>
      <c r="Q13" s="23">
        <f t="shared" si="1"/>
        <v>0</v>
      </c>
      <c r="R13" s="23">
        <f t="shared" si="1"/>
        <v>0</v>
      </c>
      <c r="S13" s="23">
        <f t="shared" si="1"/>
        <v>0</v>
      </c>
      <c r="T13" s="23">
        <f t="shared" si="1"/>
        <v>0</v>
      </c>
      <c r="U13" s="23">
        <f t="shared" si="1"/>
        <v>0</v>
      </c>
      <c r="V13" s="15">
        <f t="shared" si="1"/>
        <v>0</v>
      </c>
      <c r="W13" s="13"/>
    </row>
    <row r="14" spans="1:24" s="143" customFormat="1" ht="15.75" hidden="1" x14ac:dyDescent="0.25">
      <c r="A14" s="133">
        <v>1</v>
      </c>
      <c r="B14" s="133" t="s">
        <v>87</v>
      </c>
      <c r="C14" s="14">
        <v>4357</v>
      </c>
      <c r="D14" s="14"/>
      <c r="E14" s="14"/>
      <c r="F14" s="144"/>
      <c r="G14" s="145"/>
      <c r="H14" s="247"/>
      <c r="I14" s="248"/>
      <c r="J14" s="136"/>
      <c r="K14" s="237"/>
      <c r="L14" s="237"/>
      <c r="M14" s="237"/>
      <c r="N14" s="137"/>
      <c r="O14" s="138">
        <v>0</v>
      </c>
      <c r="P14" s="139">
        <f>Q14+S14</f>
        <v>0</v>
      </c>
      <c r="Q14" s="138">
        <f>SUM(R14:R14)</f>
        <v>0</v>
      </c>
      <c r="R14" s="138"/>
      <c r="S14" s="141">
        <f>SUM(T14:U14)</f>
        <v>0</v>
      </c>
      <c r="T14" s="141"/>
      <c r="U14" s="141"/>
      <c r="V14" s="141">
        <f>K14-O14-P14</f>
        <v>0</v>
      </c>
      <c r="W14" s="142"/>
    </row>
    <row r="15" spans="1:24" ht="35.25" customHeight="1" x14ac:dyDescent="0.25">
      <c r="A15" s="235" t="s">
        <v>83</v>
      </c>
      <c r="B15" s="235"/>
      <c r="C15" s="235"/>
      <c r="D15" s="235"/>
      <c r="E15" s="235"/>
      <c r="F15" s="235"/>
      <c r="G15" s="235"/>
      <c r="H15" s="235"/>
      <c r="I15" s="235"/>
      <c r="J15" s="235"/>
      <c r="K15" s="17">
        <f>K8+K13</f>
        <v>7300</v>
      </c>
      <c r="L15" s="17">
        <f>L8+L13</f>
        <v>4000</v>
      </c>
      <c r="M15" s="17">
        <f>M8+M13</f>
        <v>3300</v>
      </c>
      <c r="N15" s="17"/>
      <c r="O15" s="17">
        <f t="shared" ref="O15:V15" si="2">O8+O13</f>
        <v>0</v>
      </c>
      <c r="P15" s="17">
        <f t="shared" si="2"/>
        <v>7300</v>
      </c>
      <c r="Q15" s="17">
        <f t="shared" si="2"/>
        <v>4000</v>
      </c>
      <c r="R15" s="17">
        <f>R8+R13</f>
        <v>4000</v>
      </c>
      <c r="S15" s="17">
        <f t="shared" si="2"/>
        <v>3300</v>
      </c>
      <c r="T15" s="17">
        <f t="shared" si="2"/>
        <v>3300</v>
      </c>
      <c r="U15" s="17">
        <f t="shared" si="2"/>
        <v>0</v>
      </c>
      <c r="V15" s="18">
        <f t="shared" si="2"/>
        <v>3000</v>
      </c>
      <c r="W15" s="19"/>
    </row>
    <row r="16" spans="1:24" s="127" customFormat="1" x14ac:dyDescent="0.25">
      <c r="A16" s="125"/>
      <c r="B16" s="125"/>
      <c r="C16" s="125"/>
      <c r="D16" s="125"/>
      <c r="E16" s="125"/>
      <c r="F16" s="125"/>
      <c r="G16" s="146"/>
      <c r="H16" s="125"/>
      <c r="I16" s="147"/>
      <c r="J16" s="148"/>
      <c r="K16" s="149"/>
      <c r="L16" s="149"/>
      <c r="M16" s="149"/>
      <c r="N16" s="150"/>
      <c r="O16" s="150"/>
      <c r="W16" s="151"/>
      <c r="X16" s="7"/>
    </row>
    <row r="17" spans="1:24" s="127" customFormat="1" x14ac:dyDescent="0.25">
      <c r="A17" s="125"/>
      <c r="B17" s="125"/>
      <c r="C17" s="125"/>
      <c r="D17" s="125"/>
      <c r="E17" s="125"/>
      <c r="F17" s="125"/>
      <c r="G17" s="125"/>
      <c r="H17" s="125"/>
      <c r="I17" s="152"/>
      <c r="J17" s="153"/>
      <c r="K17" s="154"/>
      <c r="L17" s="154"/>
      <c r="M17" s="154"/>
      <c r="W17" s="151"/>
      <c r="X17" s="7"/>
    </row>
    <row r="18" spans="1:24" s="127" customFormat="1" ht="18" x14ac:dyDescent="0.25">
      <c r="A18" s="155"/>
      <c r="B18" s="155"/>
      <c r="C18" s="155"/>
      <c r="D18" s="155"/>
      <c r="E18" s="155"/>
      <c r="F18" s="155"/>
      <c r="G18" s="155"/>
      <c r="H18" s="155"/>
      <c r="I18" s="155"/>
      <c r="J18" s="155"/>
      <c r="K18" s="155"/>
      <c r="L18" s="155"/>
      <c r="M18" s="155"/>
      <c r="N18" s="155"/>
      <c r="O18" s="155"/>
      <c r="P18" s="155"/>
      <c r="W18" s="151"/>
      <c r="X18" s="7"/>
    </row>
    <row r="19" spans="1:24" s="161" customFormat="1" x14ac:dyDescent="0.2">
      <c r="A19" s="156"/>
      <c r="B19" s="157"/>
      <c r="C19" s="156"/>
      <c r="D19" s="157"/>
      <c r="E19" s="157"/>
      <c r="F19" s="157"/>
      <c r="G19" s="157"/>
      <c r="H19" s="157"/>
      <c r="I19" s="158"/>
      <c r="J19" s="159"/>
      <c r="K19" s="160"/>
      <c r="L19" s="160"/>
      <c r="M19" s="160"/>
      <c r="W19" s="162"/>
      <c r="X19" s="163"/>
    </row>
    <row r="20" spans="1:24" s="127" customFormat="1" x14ac:dyDescent="0.25">
      <c r="A20" s="125"/>
      <c r="B20" s="125"/>
      <c r="C20" s="125"/>
      <c r="D20" s="125"/>
      <c r="E20" s="125"/>
      <c r="F20" s="125"/>
      <c r="G20" s="125"/>
      <c r="H20" s="125"/>
      <c r="I20" s="7"/>
      <c r="J20" s="153"/>
      <c r="K20" s="154"/>
      <c r="L20" s="154"/>
      <c r="M20" s="154"/>
      <c r="W20" s="151"/>
      <c r="X20" s="7"/>
    </row>
    <row r="21" spans="1:24" s="127" customFormat="1" x14ac:dyDescent="0.25">
      <c r="A21" s="125"/>
      <c r="B21" s="125"/>
      <c r="C21" s="125"/>
      <c r="D21" s="125"/>
      <c r="E21" s="125"/>
      <c r="F21" s="125"/>
      <c r="G21" s="125"/>
      <c r="H21" s="125"/>
      <c r="I21" s="7"/>
      <c r="J21" s="153"/>
      <c r="K21" s="154"/>
      <c r="L21" s="154"/>
      <c r="M21" s="154"/>
      <c r="W21" s="151"/>
      <c r="X21" s="7"/>
    </row>
    <row r="22" spans="1:24" s="127" customFormat="1" x14ac:dyDescent="0.25">
      <c r="A22" s="125"/>
      <c r="B22" s="125"/>
      <c r="C22" s="125"/>
      <c r="D22" s="125"/>
      <c r="E22" s="125"/>
      <c r="F22" s="125"/>
      <c r="G22" s="125"/>
      <c r="H22" s="125"/>
      <c r="I22" s="7"/>
      <c r="J22" s="153"/>
      <c r="K22" s="154"/>
      <c r="L22" s="154"/>
      <c r="M22" s="154"/>
      <c r="W22" s="151"/>
      <c r="X22" s="7"/>
    </row>
    <row r="23" spans="1:24" s="127" customFormat="1" x14ac:dyDescent="0.25">
      <c r="A23" s="125"/>
      <c r="B23" s="125"/>
      <c r="C23" s="125"/>
      <c r="D23" s="125"/>
      <c r="E23" s="125"/>
      <c r="F23" s="125"/>
      <c r="G23" s="125"/>
      <c r="H23" s="125"/>
      <c r="I23" s="7"/>
      <c r="J23" s="153"/>
      <c r="K23" s="154"/>
      <c r="L23" s="154"/>
      <c r="M23" s="154"/>
      <c r="W23" s="151"/>
      <c r="X23" s="7"/>
    </row>
    <row r="24" spans="1:24" s="127" customFormat="1" x14ac:dyDescent="0.25">
      <c r="A24" s="125"/>
      <c r="B24" s="125"/>
      <c r="C24" s="125"/>
      <c r="D24" s="125"/>
      <c r="E24" s="125"/>
      <c r="F24" s="125"/>
      <c r="G24" s="125"/>
      <c r="H24" s="125"/>
      <c r="I24" s="7"/>
      <c r="J24" s="153"/>
      <c r="K24" s="154"/>
      <c r="L24" s="154"/>
      <c r="M24" s="154"/>
      <c r="W24" s="151"/>
      <c r="X24" s="7"/>
    </row>
    <row r="25" spans="1:24" s="127" customFormat="1" x14ac:dyDescent="0.25">
      <c r="A25" s="125"/>
      <c r="B25" s="125"/>
      <c r="C25" s="125"/>
      <c r="D25" s="125"/>
      <c r="E25" s="125"/>
      <c r="F25" s="125"/>
      <c r="G25" s="125"/>
      <c r="H25" s="125"/>
      <c r="I25" s="7"/>
      <c r="J25" s="153"/>
      <c r="K25" s="154"/>
      <c r="L25" s="154"/>
      <c r="M25" s="154"/>
      <c r="W25" s="151"/>
      <c r="X25" s="7"/>
    </row>
    <row r="26" spans="1:24" s="127" customFormat="1" x14ac:dyDescent="0.25">
      <c r="A26" s="125"/>
      <c r="B26" s="125"/>
      <c r="C26" s="125"/>
      <c r="D26" s="125"/>
      <c r="E26" s="125"/>
      <c r="F26" s="125"/>
      <c r="G26" s="125"/>
      <c r="H26" s="125"/>
      <c r="I26" s="7"/>
      <c r="J26" s="153"/>
      <c r="K26" s="154"/>
      <c r="L26" s="154"/>
      <c r="M26" s="154"/>
      <c r="W26" s="151"/>
      <c r="X26" s="7"/>
    </row>
    <row r="27" spans="1:24" s="127" customFormat="1" x14ac:dyDescent="0.25">
      <c r="A27" s="125"/>
      <c r="B27" s="125"/>
      <c r="C27" s="125"/>
      <c r="D27" s="125"/>
      <c r="E27" s="125"/>
      <c r="F27" s="125"/>
      <c r="G27" s="125"/>
      <c r="H27" s="125"/>
      <c r="I27" s="7"/>
      <c r="J27" s="153"/>
      <c r="K27" s="154"/>
      <c r="L27" s="154"/>
      <c r="M27" s="154"/>
      <c r="W27" s="151"/>
      <c r="X27" s="7"/>
    </row>
    <row r="28" spans="1:24" s="127" customFormat="1" x14ac:dyDescent="0.25">
      <c r="A28" s="125"/>
      <c r="B28" s="125"/>
      <c r="C28" s="125"/>
      <c r="D28" s="125"/>
      <c r="E28" s="125"/>
      <c r="F28" s="125"/>
      <c r="G28" s="125"/>
      <c r="H28" s="125"/>
      <c r="I28" s="7"/>
      <c r="J28" s="153"/>
      <c r="K28" s="154"/>
      <c r="L28" s="154"/>
      <c r="M28" s="154"/>
      <c r="W28" s="151"/>
      <c r="X28" s="7"/>
    </row>
    <row r="29" spans="1:24" s="127" customFormat="1" x14ac:dyDescent="0.25">
      <c r="A29" s="125"/>
      <c r="B29" s="125"/>
      <c r="C29" s="125"/>
      <c r="D29" s="125"/>
      <c r="E29" s="125"/>
      <c r="F29" s="125"/>
      <c r="G29" s="125"/>
      <c r="H29" s="125"/>
      <c r="I29" s="7"/>
      <c r="J29" s="153"/>
      <c r="K29" s="154"/>
      <c r="L29" s="154"/>
      <c r="M29" s="154"/>
      <c r="W29" s="151"/>
      <c r="X29" s="7"/>
    </row>
    <row r="30" spans="1:24" s="127" customFormat="1" x14ac:dyDescent="0.25">
      <c r="A30" s="125"/>
      <c r="B30" s="125"/>
      <c r="C30" s="125"/>
      <c r="D30" s="125"/>
      <c r="E30" s="125"/>
      <c r="F30" s="125"/>
      <c r="G30" s="125"/>
      <c r="H30" s="125"/>
      <c r="I30" s="7"/>
      <c r="J30" s="153"/>
      <c r="K30" s="154"/>
      <c r="L30" s="154"/>
      <c r="M30" s="154"/>
      <c r="W30" s="151"/>
      <c r="X30" s="7"/>
    </row>
    <row r="31" spans="1:24" s="127" customFormat="1" x14ac:dyDescent="0.25">
      <c r="A31" s="125"/>
      <c r="B31" s="125"/>
      <c r="C31" s="125"/>
      <c r="D31" s="125"/>
      <c r="E31" s="125"/>
      <c r="F31" s="125"/>
      <c r="G31" s="125"/>
      <c r="H31" s="125"/>
      <c r="I31" s="7"/>
      <c r="J31" s="153"/>
      <c r="K31" s="154"/>
      <c r="L31" s="154"/>
      <c r="M31" s="154"/>
      <c r="W31" s="151"/>
      <c r="X31" s="7"/>
    </row>
    <row r="32" spans="1:24" s="127" customFormat="1" x14ac:dyDescent="0.25">
      <c r="A32" s="125"/>
      <c r="B32" s="125"/>
      <c r="C32" s="125"/>
      <c r="D32" s="125"/>
      <c r="E32" s="125"/>
      <c r="F32" s="125"/>
      <c r="G32" s="125"/>
      <c r="H32" s="125"/>
      <c r="I32" s="7"/>
      <c r="J32" s="153"/>
      <c r="K32" s="154"/>
      <c r="L32" s="154"/>
      <c r="M32" s="154"/>
      <c r="W32" s="151"/>
      <c r="X32" s="7"/>
    </row>
    <row r="33" spans="1:24" s="127" customFormat="1" x14ac:dyDescent="0.25">
      <c r="A33" s="125"/>
      <c r="B33" s="125"/>
      <c r="C33" s="125"/>
      <c r="D33" s="125"/>
      <c r="E33" s="125"/>
      <c r="F33" s="125"/>
      <c r="G33" s="125"/>
      <c r="H33" s="125"/>
      <c r="I33" s="7"/>
      <c r="J33" s="153"/>
      <c r="K33" s="154"/>
      <c r="L33" s="154"/>
      <c r="M33" s="154"/>
      <c r="W33" s="151"/>
      <c r="X33" s="7"/>
    </row>
    <row r="34" spans="1:24" s="127" customFormat="1" x14ac:dyDescent="0.25">
      <c r="A34" s="125"/>
      <c r="B34" s="125"/>
      <c r="C34" s="125"/>
      <c r="D34" s="125"/>
      <c r="E34" s="125"/>
      <c r="F34" s="125"/>
      <c r="G34" s="125"/>
      <c r="H34" s="125"/>
      <c r="I34" s="7"/>
      <c r="J34" s="153"/>
      <c r="K34" s="154"/>
      <c r="L34" s="154"/>
      <c r="M34" s="154"/>
      <c r="W34" s="151"/>
      <c r="X34" s="7"/>
    </row>
    <row r="35" spans="1:24" s="127" customFormat="1" x14ac:dyDescent="0.25">
      <c r="A35" s="125"/>
      <c r="B35" s="125"/>
      <c r="C35" s="125"/>
      <c r="D35" s="125"/>
      <c r="E35" s="125"/>
      <c r="F35" s="125"/>
      <c r="G35" s="125"/>
      <c r="H35" s="125"/>
      <c r="I35" s="7"/>
      <c r="J35" s="153"/>
      <c r="K35" s="154"/>
      <c r="L35" s="154"/>
      <c r="M35" s="154"/>
      <c r="W35" s="151"/>
      <c r="X35" s="7"/>
    </row>
    <row r="36" spans="1:24" s="127" customFormat="1" x14ac:dyDescent="0.25">
      <c r="A36" s="125"/>
      <c r="B36" s="125"/>
      <c r="C36" s="125"/>
      <c r="D36" s="125"/>
      <c r="E36" s="125"/>
      <c r="F36" s="125"/>
      <c r="G36" s="125"/>
      <c r="H36" s="125"/>
      <c r="I36" s="7"/>
      <c r="J36" s="153"/>
      <c r="K36" s="154"/>
      <c r="L36" s="154"/>
      <c r="M36" s="154"/>
      <c r="W36" s="151"/>
      <c r="X36" s="7"/>
    </row>
    <row r="37" spans="1:24" s="127" customFormat="1" x14ac:dyDescent="0.25">
      <c r="A37" s="125"/>
      <c r="B37" s="125"/>
      <c r="C37" s="125"/>
      <c r="D37" s="125"/>
      <c r="E37" s="125"/>
      <c r="F37" s="125"/>
      <c r="G37" s="125"/>
      <c r="H37" s="125"/>
      <c r="I37" s="7"/>
      <c r="J37" s="125"/>
      <c r="K37" s="154"/>
      <c r="L37" s="154"/>
      <c r="M37" s="154"/>
      <c r="W37" s="151"/>
      <c r="X37" s="7"/>
    </row>
    <row r="38" spans="1:24" s="127" customFormat="1" x14ac:dyDescent="0.25">
      <c r="A38" s="125"/>
      <c r="B38" s="125"/>
      <c r="C38" s="125"/>
      <c r="D38" s="125"/>
      <c r="E38" s="125"/>
      <c r="F38" s="125"/>
      <c r="G38" s="125"/>
      <c r="H38" s="125"/>
      <c r="I38" s="7"/>
      <c r="J38" s="125"/>
      <c r="K38" s="154"/>
      <c r="L38" s="154"/>
      <c r="M38" s="154"/>
      <c r="W38" s="151"/>
      <c r="X38" s="7"/>
    </row>
    <row r="39" spans="1:24" s="127" customFormat="1" x14ac:dyDescent="0.25">
      <c r="A39" s="125"/>
      <c r="B39" s="125"/>
      <c r="C39" s="125"/>
      <c r="D39" s="125"/>
      <c r="E39" s="125"/>
      <c r="F39" s="125"/>
      <c r="G39" s="125"/>
      <c r="H39" s="125"/>
      <c r="I39" s="7"/>
      <c r="J39" s="125"/>
      <c r="K39" s="154"/>
      <c r="L39" s="154"/>
      <c r="M39" s="154"/>
      <c r="W39" s="151"/>
      <c r="X39" s="7"/>
    </row>
    <row r="40" spans="1:24" s="127" customFormat="1" x14ac:dyDescent="0.25">
      <c r="A40" s="125"/>
      <c r="B40" s="125"/>
      <c r="C40" s="125"/>
      <c r="D40" s="125"/>
      <c r="E40" s="125"/>
      <c r="F40" s="125"/>
      <c r="G40" s="125"/>
      <c r="H40" s="125"/>
      <c r="I40" s="7"/>
      <c r="J40" s="125"/>
      <c r="K40" s="154"/>
      <c r="L40" s="154"/>
      <c r="M40" s="154"/>
      <c r="W40" s="151"/>
      <c r="X40" s="7"/>
    </row>
    <row r="41" spans="1:24" s="127" customFormat="1" x14ac:dyDescent="0.25">
      <c r="A41" s="125"/>
      <c r="B41" s="125"/>
      <c r="C41" s="125"/>
      <c r="D41" s="125"/>
      <c r="E41" s="125"/>
      <c r="F41" s="125"/>
      <c r="G41" s="125"/>
      <c r="H41" s="125"/>
      <c r="I41" s="7"/>
      <c r="J41" s="125"/>
      <c r="K41" s="154"/>
      <c r="L41" s="154"/>
      <c r="M41" s="154"/>
      <c r="W41" s="151"/>
      <c r="X41" s="7"/>
    </row>
    <row r="42" spans="1:24" s="127" customFormat="1" x14ac:dyDescent="0.25">
      <c r="A42" s="125"/>
      <c r="B42" s="125"/>
      <c r="C42" s="125"/>
      <c r="D42" s="125"/>
      <c r="E42" s="125"/>
      <c r="F42" s="125"/>
      <c r="G42" s="125"/>
      <c r="H42" s="125"/>
      <c r="I42" s="7"/>
      <c r="J42" s="125"/>
      <c r="K42" s="154"/>
      <c r="L42" s="154"/>
      <c r="M42" s="154"/>
      <c r="W42" s="151"/>
      <c r="X42" s="7"/>
    </row>
    <row r="43" spans="1:24" s="127" customFormat="1" x14ac:dyDescent="0.25">
      <c r="A43" s="125"/>
      <c r="B43" s="125"/>
      <c r="C43" s="125"/>
      <c r="D43" s="125"/>
      <c r="E43" s="125"/>
      <c r="F43" s="125"/>
      <c r="G43" s="125"/>
      <c r="H43" s="125"/>
      <c r="I43" s="7"/>
      <c r="J43" s="125"/>
      <c r="K43" s="154"/>
      <c r="L43" s="154"/>
      <c r="M43" s="154"/>
      <c r="W43" s="151"/>
      <c r="X43" s="7"/>
    </row>
    <row r="44" spans="1:24" s="127" customFormat="1" x14ac:dyDescent="0.25">
      <c r="A44" s="125"/>
      <c r="B44" s="125"/>
      <c r="C44" s="125"/>
      <c r="D44" s="125"/>
      <c r="E44" s="125"/>
      <c r="F44" s="125"/>
      <c r="G44" s="125"/>
      <c r="H44" s="125"/>
      <c r="I44" s="7"/>
      <c r="J44" s="125"/>
      <c r="K44" s="154"/>
      <c r="L44" s="154"/>
      <c r="M44" s="154"/>
      <c r="W44" s="151"/>
      <c r="X44" s="7"/>
    </row>
    <row r="45" spans="1:24" s="127" customFormat="1" x14ac:dyDescent="0.25">
      <c r="A45" s="125"/>
      <c r="B45" s="125"/>
      <c r="C45" s="125"/>
      <c r="D45" s="125"/>
      <c r="E45" s="125"/>
      <c r="F45" s="125"/>
      <c r="G45" s="125"/>
      <c r="H45" s="125"/>
      <c r="I45" s="7"/>
      <c r="J45" s="125"/>
      <c r="K45" s="154"/>
      <c r="L45" s="154"/>
      <c r="M45" s="154"/>
      <c r="W45" s="151"/>
      <c r="X45" s="7"/>
    </row>
    <row r="46" spans="1:24" s="127" customFormat="1" x14ac:dyDescent="0.25">
      <c r="A46" s="125"/>
      <c r="B46" s="125"/>
      <c r="C46" s="125"/>
      <c r="D46" s="125"/>
      <c r="E46" s="125"/>
      <c r="F46" s="125"/>
      <c r="G46" s="125"/>
      <c r="H46" s="125"/>
      <c r="I46" s="7"/>
      <c r="J46" s="125"/>
      <c r="K46" s="154"/>
      <c r="L46" s="154"/>
      <c r="M46" s="154"/>
      <c r="W46" s="151"/>
      <c r="X46" s="7"/>
    </row>
    <row r="47" spans="1:24" s="127" customFormat="1" x14ac:dyDescent="0.25">
      <c r="A47" s="125"/>
      <c r="B47" s="125"/>
      <c r="C47" s="125"/>
      <c r="D47" s="125"/>
      <c r="E47" s="125"/>
      <c r="F47" s="125"/>
      <c r="G47" s="125"/>
      <c r="H47" s="125"/>
      <c r="I47" s="7"/>
      <c r="J47" s="125"/>
      <c r="K47" s="154"/>
      <c r="L47" s="154"/>
      <c r="M47" s="154"/>
      <c r="W47" s="151"/>
      <c r="X47" s="7"/>
    </row>
    <row r="48" spans="1:24" s="127" customFormat="1" x14ac:dyDescent="0.25">
      <c r="A48" s="7"/>
      <c r="B48" s="7"/>
      <c r="C48" s="7"/>
      <c r="D48" s="7"/>
      <c r="E48" s="7"/>
      <c r="F48" s="7"/>
      <c r="G48" s="7"/>
      <c r="H48" s="7"/>
      <c r="I48" s="7"/>
      <c r="J48" s="125"/>
      <c r="K48" s="154"/>
      <c r="L48" s="154"/>
      <c r="M48" s="154"/>
      <c r="W48" s="151"/>
      <c r="X48" s="7"/>
    </row>
    <row r="49" spans="1:24" s="127" customFormat="1" x14ac:dyDescent="0.25">
      <c r="A49" s="7"/>
      <c r="B49" s="7"/>
      <c r="C49" s="7"/>
      <c r="D49" s="7"/>
      <c r="E49" s="7"/>
      <c r="F49" s="7"/>
      <c r="G49" s="7"/>
      <c r="H49" s="7"/>
      <c r="I49" s="7"/>
      <c r="J49" s="125"/>
      <c r="K49" s="154"/>
      <c r="L49" s="154"/>
      <c r="M49" s="154"/>
      <c r="W49" s="151"/>
      <c r="X49" s="7"/>
    </row>
    <row r="50" spans="1:24" s="127" customFormat="1" x14ac:dyDescent="0.25">
      <c r="A50" s="7"/>
      <c r="B50" s="7"/>
      <c r="C50" s="7"/>
      <c r="D50" s="7"/>
      <c r="E50" s="7"/>
      <c r="F50" s="7"/>
      <c r="G50" s="7"/>
      <c r="H50" s="7"/>
      <c r="I50" s="7"/>
      <c r="J50" s="125"/>
      <c r="K50" s="154"/>
      <c r="L50" s="154"/>
      <c r="M50" s="154"/>
      <c r="W50" s="151"/>
      <c r="X50" s="7"/>
    </row>
    <row r="51" spans="1:24" s="127" customFormat="1" x14ac:dyDescent="0.25">
      <c r="A51" s="7"/>
      <c r="B51" s="7"/>
      <c r="C51" s="7"/>
      <c r="D51" s="7"/>
      <c r="E51" s="7"/>
      <c r="F51" s="7"/>
      <c r="G51" s="7"/>
      <c r="H51" s="7"/>
      <c r="I51" s="7"/>
      <c r="J51" s="125"/>
      <c r="K51" s="154"/>
      <c r="L51" s="154"/>
      <c r="M51" s="154"/>
      <c r="W51" s="151"/>
      <c r="X51" s="7"/>
    </row>
    <row r="52" spans="1:24" s="127" customFormat="1" x14ac:dyDescent="0.25">
      <c r="A52" s="7"/>
      <c r="B52" s="7"/>
      <c r="C52" s="7"/>
      <c r="D52" s="7"/>
      <c r="E52" s="7"/>
      <c r="F52" s="7"/>
      <c r="G52" s="7"/>
      <c r="H52" s="7"/>
      <c r="I52" s="7"/>
      <c r="J52" s="125"/>
      <c r="K52" s="154"/>
      <c r="L52" s="154"/>
      <c r="M52" s="154"/>
      <c r="W52" s="151"/>
      <c r="X52" s="7"/>
    </row>
    <row r="53" spans="1:24" s="127" customFormat="1" x14ac:dyDescent="0.25">
      <c r="A53" s="7"/>
      <c r="B53" s="7"/>
      <c r="C53" s="7"/>
      <c r="D53" s="7"/>
      <c r="E53" s="7"/>
      <c r="F53" s="7"/>
      <c r="G53" s="7"/>
      <c r="H53" s="7"/>
      <c r="I53" s="7"/>
      <c r="J53" s="125"/>
      <c r="K53" s="154"/>
      <c r="L53" s="154"/>
      <c r="M53" s="154"/>
      <c r="W53" s="151"/>
      <c r="X53" s="7"/>
    </row>
    <row r="54" spans="1:24" s="127" customFormat="1" x14ac:dyDescent="0.25">
      <c r="A54" s="7"/>
      <c r="B54" s="7"/>
      <c r="C54" s="7"/>
      <c r="D54" s="7"/>
      <c r="E54" s="7"/>
      <c r="F54" s="7"/>
      <c r="G54" s="7"/>
      <c r="H54" s="7"/>
      <c r="I54" s="7"/>
      <c r="J54" s="125"/>
      <c r="K54" s="154"/>
      <c r="L54" s="154"/>
      <c r="M54" s="154"/>
      <c r="W54" s="151"/>
      <c r="X54" s="7"/>
    </row>
    <row r="55" spans="1:24" s="127" customFormat="1" x14ac:dyDescent="0.25">
      <c r="A55" s="7"/>
      <c r="B55" s="7"/>
      <c r="C55" s="7"/>
      <c r="D55" s="7"/>
      <c r="E55" s="7"/>
      <c r="F55" s="7"/>
      <c r="G55" s="7"/>
      <c r="H55" s="7"/>
      <c r="I55" s="7"/>
      <c r="J55" s="125"/>
      <c r="K55" s="154"/>
      <c r="L55" s="154"/>
      <c r="M55" s="154"/>
      <c r="W55" s="151"/>
      <c r="X55" s="7"/>
    </row>
    <row r="56" spans="1:24" s="127" customFormat="1" x14ac:dyDescent="0.25">
      <c r="A56" s="7"/>
      <c r="B56" s="7"/>
      <c r="C56" s="7"/>
      <c r="D56" s="7"/>
      <c r="E56" s="7"/>
      <c r="F56" s="7"/>
      <c r="G56" s="7"/>
      <c r="H56" s="7"/>
      <c r="I56" s="7"/>
      <c r="J56" s="125"/>
      <c r="K56" s="154"/>
      <c r="L56" s="154"/>
      <c r="M56" s="154"/>
      <c r="W56" s="151"/>
      <c r="X56" s="7"/>
    </row>
    <row r="57" spans="1:24" s="127" customFormat="1" x14ac:dyDescent="0.25">
      <c r="A57" s="7"/>
      <c r="B57" s="7"/>
      <c r="C57" s="7"/>
      <c r="D57" s="7"/>
      <c r="E57" s="7"/>
      <c r="F57" s="7"/>
      <c r="G57" s="7"/>
      <c r="H57" s="7"/>
      <c r="I57" s="7"/>
      <c r="J57" s="125"/>
      <c r="K57" s="154"/>
      <c r="L57" s="154"/>
      <c r="M57" s="154"/>
      <c r="W57" s="151"/>
      <c r="X57" s="7"/>
    </row>
    <row r="58" spans="1:24" s="127" customFormat="1" x14ac:dyDescent="0.25">
      <c r="A58" s="7"/>
      <c r="B58" s="7"/>
      <c r="C58" s="7"/>
      <c r="D58" s="7"/>
      <c r="E58" s="7"/>
      <c r="F58" s="7"/>
      <c r="G58" s="7"/>
      <c r="H58" s="7"/>
      <c r="I58" s="7"/>
      <c r="J58" s="125"/>
      <c r="K58" s="154"/>
      <c r="L58" s="154"/>
      <c r="M58" s="154"/>
      <c r="W58" s="151"/>
      <c r="X58" s="7"/>
    </row>
    <row r="59" spans="1:24" s="127" customFormat="1" x14ac:dyDescent="0.25">
      <c r="A59" s="7"/>
      <c r="B59" s="7"/>
      <c r="C59" s="7"/>
      <c r="D59" s="7"/>
      <c r="E59" s="7"/>
      <c r="F59" s="7"/>
      <c r="G59" s="7"/>
      <c r="H59" s="7"/>
      <c r="I59" s="7"/>
      <c r="J59" s="125"/>
      <c r="K59" s="154"/>
      <c r="L59" s="154"/>
      <c r="M59" s="154"/>
      <c r="W59" s="151"/>
      <c r="X59" s="7"/>
    </row>
    <row r="60" spans="1:24" s="127" customFormat="1" x14ac:dyDescent="0.25">
      <c r="A60" s="7"/>
      <c r="B60" s="7"/>
      <c r="C60" s="7"/>
      <c r="D60" s="7"/>
      <c r="E60" s="7"/>
      <c r="F60" s="7"/>
      <c r="G60" s="7"/>
      <c r="H60" s="7"/>
      <c r="I60" s="7"/>
      <c r="J60" s="125"/>
      <c r="K60" s="154"/>
      <c r="L60" s="154"/>
      <c r="M60" s="154"/>
      <c r="W60" s="151"/>
      <c r="X60" s="7"/>
    </row>
    <row r="61" spans="1:24" s="127" customFormat="1" x14ac:dyDescent="0.25">
      <c r="A61" s="7"/>
      <c r="B61" s="7"/>
      <c r="C61" s="7"/>
      <c r="D61" s="7"/>
      <c r="E61" s="7"/>
      <c r="F61" s="7"/>
      <c r="G61" s="7"/>
      <c r="H61" s="7"/>
      <c r="I61" s="7"/>
      <c r="J61" s="125"/>
      <c r="K61" s="154"/>
      <c r="L61" s="154"/>
      <c r="M61" s="154"/>
      <c r="W61" s="151"/>
      <c r="X61" s="7"/>
    </row>
    <row r="62" spans="1:24" s="127" customFormat="1" x14ac:dyDescent="0.25">
      <c r="A62" s="7"/>
      <c r="B62" s="7"/>
      <c r="C62" s="7"/>
      <c r="D62" s="7"/>
      <c r="E62" s="7"/>
      <c r="F62" s="7"/>
      <c r="G62" s="7"/>
      <c r="H62" s="7"/>
      <c r="I62" s="7"/>
      <c r="J62" s="125"/>
      <c r="K62" s="154"/>
      <c r="L62" s="154"/>
      <c r="M62" s="154"/>
      <c r="W62" s="151"/>
      <c r="X62" s="7"/>
    </row>
    <row r="63" spans="1:24" s="127" customFormat="1" x14ac:dyDescent="0.25">
      <c r="A63" s="7"/>
      <c r="B63" s="7"/>
      <c r="C63" s="7"/>
      <c r="D63" s="7"/>
      <c r="E63" s="7"/>
      <c r="F63" s="7"/>
      <c r="G63" s="7"/>
      <c r="H63" s="7"/>
      <c r="I63" s="7"/>
      <c r="J63" s="125"/>
      <c r="K63" s="154"/>
      <c r="L63" s="154"/>
      <c r="M63" s="154"/>
      <c r="W63" s="151"/>
      <c r="X63" s="7"/>
    </row>
    <row r="64" spans="1:24" s="127" customFormat="1" x14ac:dyDescent="0.25">
      <c r="A64" s="7"/>
      <c r="B64" s="7"/>
      <c r="C64" s="7"/>
      <c r="D64" s="7"/>
      <c r="E64" s="7"/>
      <c r="F64" s="7"/>
      <c r="G64" s="7"/>
      <c r="H64" s="7"/>
      <c r="I64" s="7"/>
      <c r="J64" s="125"/>
      <c r="K64" s="154"/>
      <c r="L64" s="154"/>
      <c r="M64" s="154"/>
      <c r="W64" s="151"/>
      <c r="X64" s="7"/>
    </row>
    <row r="65" spans="1:24" s="127" customFormat="1" x14ac:dyDescent="0.25">
      <c r="A65" s="7"/>
      <c r="B65" s="7"/>
      <c r="C65" s="7"/>
      <c r="D65" s="7"/>
      <c r="E65" s="7"/>
      <c r="F65" s="7"/>
      <c r="G65" s="7"/>
      <c r="H65" s="7"/>
      <c r="I65" s="7"/>
      <c r="J65" s="125"/>
      <c r="K65" s="154"/>
      <c r="L65" s="154"/>
      <c r="M65" s="154"/>
      <c r="W65" s="151"/>
      <c r="X65" s="7"/>
    </row>
    <row r="66" spans="1:24" s="127" customFormat="1" x14ac:dyDescent="0.25">
      <c r="A66" s="7"/>
      <c r="B66" s="7"/>
      <c r="C66" s="7"/>
      <c r="D66" s="7"/>
      <c r="E66" s="7"/>
      <c r="F66" s="7"/>
      <c r="G66" s="7"/>
      <c r="H66" s="7"/>
      <c r="I66" s="7"/>
      <c r="J66" s="125"/>
      <c r="K66" s="154"/>
      <c r="L66" s="154"/>
      <c r="M66" s="154"/>
      <c r="W66" s="151"/>
      <c r="X66" s="7"/>
    </row>
    <row r="67" spans="1:24" s="127" customFormat="1" x14ac:dyDescent="0.25">
      <c r="A67" s="7"/>
      <c r="B67" s="7"/>
      <c r="C67" s="7"/>
      <c r="D67" s="7"/>
      <c r="E67" s="7"/>
      <c r="F67" s="7"/>
      <c r="G67" s="7"/>
      <c r="H67" s="7"/>
      <c r="I67" s="7"/>
      <c r="J67" s="125"/>
      <c r="K67" s="154"/>
      <c r="L67" s="154"/>
      <c r="M67" s="154"/>
      <c r="W67" s="151"/>
      <c r="X67" s="7"/>
    </row>
    <row r="68" spans="1:24" s="127" customFormat="1" x14ac:dyDescent="0.25">
      <c r="A68" s="7"/>
      <c r="B68" s="7"/>
      <c r="C68" s="7"/>
      <c r="D68" s="7"/>
      <c r="E68" s="7"/>
      <c r="F68" s="7"/>
      <c r="G68" s="7"/>
      <c r="H68" s="7"/>
      <c r="I68" s="7"/>
      <c r="J68" s="125"/>
      <c r="K68" s="154"/>
      <c r="L68" s="154"/>
      <c r="M68" s="154"/>
      <c r="W68" s="151"/>
      <c r="X68" s="7"/>
    </row>
    <row r="69" spans="1:24" s="127" customFormat="1" x14ac:dyDescent="0.25">
      <c r="A69" s="7"/>
      <c r="B69" s="7"/>
      <c r="C69" s="7"/>
      <c r="D69" s="7"/>
      <c r="E69" s="7"/>
      <c r="F69" s="7"/>
      <c r="G69" s="7"/>
      <c r="H69" s="7"/>
      <c r="I69" s="7"/>
      <c r="J69" s="125"/>
      <c r="K69" s="154"/>
      <c r="L69" s="154"/>
      <c r="M69" s="154"/>
      <c r="W69" s="151"/>
      <c r="X69" s="7"/>
    </row>
    <row r="70" spans="1:24" s="127" customFormat="1" x14ac:dyDescent="0.25">
      <c r="A70" s="7"/>
      <c r="B70" s="7"/>
      <c r="C70" s="7"/>
      <c r="D70" s="7"/>
      <c r="E70" s="7"/>
      <c r="F70" s="7"/>
      <c r="G70" s="7"/>
      <c r="H70" s="7"/>
      <c r="I70" s="7"/>
      <c r="J70" s="125"/>
      <c r="K70" s="154"/>
      <c r="L70" s="154"/>
      <c r="M70" s="154"/>
      <c r="W70" s="151"/>
      <c r="X70" s="7"/>
    </row>
    <row r="71" spans="1:24" s="127" customFormat="1" x14ac:dyDescent="0.25">
      <c r="A71" s="7"/>
      <c r="B71" s="7"/>
      <c r="C71" s="7"/>
      <c r="D71" s="7"/>
      <c r="E71" s="7"/>
      <c r="F71" s="7"/>
      <c r="G71" s="7"/>
      <c r="H71" s="7"/>
      <c r="I71" s="7"/>
      <c r="J71" s="125"/>
      <c r="K71" s="154"/>
      <c r="L71" s="154"/>
      <c r="M71" s="154"/>
      <c r="W71" s="151"/>
      <c r="X71" s="7"/>
    </row>
    <row r="72" spans="1:24" s="127" customFormat="1" x14ac:dyDescent="0.25">
      <c r="A72" s="7"/>
      <c r="B72" s="7"/>
      <c r="C72" s="7"/>
      <c r="D72" s="7"/>
      <c r="E72" s="7"/>
      <c r="F72" s="7"/>
      <c r="G72" s="7"/>
      <c r="H72" s="7"/>
      <c r="I72" s="7"/>
      <c r="J72" s="125"/>
      <c r="K72" s="154"/>
      <c r="L72" s="154"/>
      <c r="M72" s="154"/>
      <c r="W72" s="151"/>
      <c r="X72" s="7"/>
    </row>
    <row r="73" spans="1:24" s="127" customFormat="1" x14ac:dyDescent="0.25">
      <c r="A73" s="7"/>
      <c r="B73" s="7"/>
      <c r="C73" s="7"/>
      <c r="D73" s="7"/>
      <c r="E73" s="7"/>
      <c r="F73" s="7"/>
      <c r="G73" s="7"/>
      <c r="H73" s="7"/>
      <c r="I73" s="7"/>
      <c r="J73" s="125"/>
      <c r="K73" s="154"/>
      <c r="L73" s="154"/>
      <c r="M73" s="154"/>
      <c r="W73" s="151"/>
      <c r="X73" s="7"/>
    </row>
    <row r="74" spans="1:24" s="127" customFormat="1" x14ac:dyDescent="0.25">
      <c r="A74" s="7"/>
      <c r="B74" s="7"/>
      <c r="C74" s="7"/>
      <c r="D74" s="7"/>
      <c r="E74" s="7"/>
      <c r="F74" s="7"/>
      <c r="G74" s="7"/>
      <c r="H74" s="7"/>
      <c r="I74" s="7"/>
      <c r="J74" s="125"/>
      <c r="K74" s="154"/>
      <c r="L74" s="154"/>
      <c r="M74" s="154"/>
      <c r="W74" s="151"/>
      <c r="X74" s="7"/>
    </row>
    <row r="75" spans="1:24" s="127" customFormat="1" x14ac:dyDescent="0.25">
      <c r="A75" s="7"/>
      <c r="B75" s="7"/>
      <c r="C75" s="7"/>
      <c r="D75" s="7"/>
      <c r="E75" s="7"/>
      <c r="F75" s="7"/>
      <c r="G75" s="7"/>
      <c r="H75" s="7"/>
      <c r="I75" s="7"/>
      <c r="J75" s="125"/>
      <c r="K75" s="154"/>
      <c r="L75" s="154"/>
      <c r="M75" s="154"/>
      <c r="W75" s="151"/>
      <c r="X75" s="7"/>
    </row>
    <row r="76" spans="1:24" s="127" customFormat="1" x14ac:dyDescent="0.25">
      <c r="A76" s="7"/>
      <c r="B76" s="7"/>
      <c r="C76" s="7"/>
      <c r="D76" s="7"/>
      <c r="E76" s="7"/>
      <c r="F76" s="7"/>
      <c r="G76" s="7"/>
      <c r="H76" s="7"/>
      <c r="I76" s="7"/>
      <c r="J76" s="125"/>
      <c r="K76" s="154"/>
      <c r="L76" s="154"/>
      <c r="M76" s="154"/>
      <c r="W76" s="151"/>
      <c r="X76" s="7"/>
    </row>
    <row r="77" spans="1:24" s="127" customFormat="1" x14ac:dyDescent="0.25">
      <c r="A77" s="7"/>
      <c r="B77" s="7"/>
      <c r="C77" s="7"/>
      <c r="D77" s="7"/>
      <c r="E77" s="7"/>
      <c r="F77" s="7"/>
      <c r="G77" s="7"/>
      <c r="H77" s="7"/>
      <c r="I77" s="7"/>
      <c r="J77" s="125"/>
      <c r="K77" s="154"/>
      <c r="L77" s="154"/>
      <c r="M77" s="154"/>
      <c r="W77" s="151"/>
      <c r="X77" s="7"/>
    </row>
    <row r="78" spans="1:24" s="127" customFormat="1" x14ac:dyDescent="0.25">
      <c r="A78" s="7"/>
      <c r="B78" s="7"/>
      <c r="C78" s="7"/>
      <c r="D78" s="7"/>
      <c r="E78" s="7"/>
      <c r="F78" s="7"/>
      <c r="G78" s="7"/>
      <c r="H78" s="7"/>
      <c r="I78" s="7"/>
      <c r="J78" s="125"/>
      <c r="K78" s="154"/>
      <c r="L78" s="154"/>
      <c r="M78" s="154"/>
      <c r="W78" s="151"/>
      <c r="X78" s="7"/>
    </row>
    <row r="79" spans="1:24" s="127" customFormat="1" x14ac:dyDescent="0.25">
      <c r="A79" s="7"/>
      <c r="B79" s="7"/>
      <c r="C79" s="7"/>
      <c r="D79" s="7"/>
      <c r="E79" s="7"/>
      <c r="F79" s="7"/>
      <c r="G79" s="7"/>
      <c r="H79" s="7"/>
      <c r="I79" s="7"/>
      <c r="J79" s="125"/>
      <c r="K79" s="154"/>
      <c r="L79" s="154"/>
      <c r="M79" s="154"/>
      <c r="W79" s="151"/>
      <c r="X79" s="7"/>
    </row>
    <row r="80" spans="1:24" s="127" customFormat="1" x14ac:dyDescent="0.25">
      <c r="A80" s="7"/>
      <c r="B80" s="7"/>
      <c r="C80" s="7"/>
      <c r="D80" s="7"/>
      <c r="E80" s="7"/>
      <c r="F80" s="7"/>
      <c r="G80" s="7"/>
      <c r="H80" s="7"/>
      <c r="I80" s="7"/>
      <c r="J80" s="125"/>
      <c r="K80" s="154"/>
      <c r="L80" s="154"/>
      <c r="M80" s="154"/>
      <c r="W80" s="151"/>
      <c r="X80" s="7"/>
    </row>
    <row r="81" spans="1:24" s="127" customFormat="1" x14ac:dyDescent="0.25">
      <c r="A81" s="7"/>
      <c r="B81" s="7"/>
      <c r="C81" s="7"/>
      <c r="D81" s="7"/>
      <c r="E81" s="7"/>
      <c r="F81" s="7"/>
      <c r="G81" s="7"/>
      <c r="H81" s="7"/>
      <c r="I81" s="7"/>
      <c r="J81" s="125"/>
      <c r="K81" s="154"/>
      <c r="L81" s="154"/>
      <c r="M81" s="154"/>
      <c r="W81" s="151"/>
      <c r="X81" s="7"/>
    </row>
    <row r="82" spans="1:24" s="127" customFormat="1" x14ac:dyDescent="0.25">
      <c r="A82" s="7"/>
      <c r="B82" s="7"/>
      <c r="C82" s="7"/>
      <c r="D82" s="7"/>
      <c r="E82" s="7"/>
      <c r="F82" s="7"/>
      <c r="G82" s="7"/>
      <c r="H82" s="7"/>
      <c r="I82" s="7"/>
      <c r="J82" s="125"/>
      <c r="K82" s="154"/>
      <c r="L82" s="154"/>
      <c r="M82" s="154"/>
      <c r="W82" s="151"/>
      <c r="X82" s="7"/>
    </row>
    <row r="83" spans="1:24" s="127" customFormat="1" x14ac:dyDescent="0.25">
      <c r="A83" s="7"/>
      <c r="B83" s="7"/>
      <c r="C83" s="7"/>
      <c r="D83" s="7"/>
      <c r="E83" s="7"/>
      <c r="F83" s="7"/>
      <c r="G83" s="7"/>
      <c r="H83" s="7"/>
      <c r="I83" s="7"/>
      <c r="J83" s="125"/>
      <c r="K83" s="154"/>
      <c r="L83" s="154"/>
      <c r="M83" s="154"/>
      <c r="W83" s="151"/>
      <c r="X83" s="7"/>
    </row>
    <row r="84" spans="1:24" s="127" customFormat="1" x14ac:dyDescent="0.25">
      <c r="A84" s="7"/>
      <c r="B84" s="7"/>
      <c r="C84" s="7"/>
      <c r="D84" s="7"/>
      <c r="E84" s="7"/>
      <c r="F84" s="7"/>
      <c r="G84" s="7"/>
      <c r="H84" s="7"/>
      <c r="I84" s="7"/>
      <c r="J84" s="125"/>
      <c r="K84" s="154"/>
      <c r="L84" s="154"/>
      <c r="M84" s="154"/>
      <c r="W84" s="151"/>
      <c r="X84" s="7"/>
    </row>
    <row r="85" spans="1:24" s="127" customFormat="1" x14ac:dyDescent="0.25">
      <c r="A85" s="7"/>
      <c r="B85" s="7"/>
      <c r="C85" s="7"/>
      <c r="D85" s="7"/>
      <c r="E85" s="7"/>
      <c r="F85" s="7"/>
      <c r="G85" s="7"/>
      <c r="H85" s="7"/>
      <c r="I85" s="7"/>
      <c r="J85" s="125"/>
      <c r="K85" s="154"/>
      <c r="L85" s="154"/>
      <c r="M85" s="154"/>
      <c r="W85" s="151"/>
      <c r="X85" s="7"/>
    </row>
    <row r="86" spans="1:24" s="127" customFormat="1" x14ac:dyDescent="0.25">
      <c r="A86" s="7"/>
      <c r="B86" s="7"/>
      <c r="C86" s="7"/>
      <c r="D86" s="7"/>
      <c r="E86" s="7"/>
      <c r="F86" s="7"/>
      <c r="G86" s="7"/>
      <c r="H86" s="7"/>
      <c r="I86" s="7"/>
      <c r="J86" s="125"/>
      <c r="K86" s="154"/>
      <c r="L86" s="154"/>
      <c r="M86" s="154"/>
      <c r="W86" s="151"/>
      <c r="X86" s="7"/>
    </row>
    <row r="87" spans="1:24" s="127" customFormat="1" x14ac:dyDescent="0.25">
      <c r="A87" s="7"/>
      <c r="B87" s="7"/>
      <c r="C87" s="7"/>
      <c r="D87" s="7"/>
      <c r="E87" s="7"/>
      <c r="F87" s="7"/>
      <c r="G87" s="7"/>
      <c r="H87" s="7"/>
      <c r="I87" s="7"/>
      <c r="J87" s="125"/>
      <c r="K87" s="154"/>
      <c r="L87" s="154"/>
      <c r="M87" s="154"/>
      <c r="W87" s="151"/>
      <c r="X87" s="7"/>
    </row>
    <row r="88" spans="1:24" s="127" customFormat="1" x14ac:dyDescent="0.25">
      <c r="A88" s="7"/>
      <c r="B88" s="7"/>
      <c r="C88" s="7"/>
      <c r="D88" s="7"/>
      <c r="E88" s="7"/>
      <c r="F88" s="7"/>
      <c r="G88" s="7"/>
      <c r="H88" s="7"/>
      <c r="I88" s="7"/>
      <c r="J88" s="125"/>
      <c r="K88" s="154"/>
      <c r="L88" s="154"/>
      <c r="M88" s="154"/>
      <c r="W88" s="151"/>
      <c r="X88" s="7"/>
    </row>
    <row r="89" spans="1:24" s="127" customFormat="1" x14ac:dyDescent="0.25">
      <c r="A89" s="7"/>
      <c r="B89" s="7"/>
      <c r="C89" s="7"/>
      <c r="D89" s="7"/>
      <c r="E89" s="7"/>
      <c r="F89" s="7"/>
      <c r="G89" s="7"/>
      <c r="H89" s="7"/>
      <c r="I89" s="7"/>
      <c r="J89" s="125"/>
      <c r="K89" s="154"/>
      <c r="L89" s="154"/>
      <c r="M89" s="154"/>
      <c r="W89" s="151"/>
      <c r="X89" s="7"/>
    </row>
    <row r="90" spans="1:24" s="127" customFormat="1" x14ac:dyDescent="0.25">
      <c r="A90" s="7"/>
      <c r="B90" s="7"/>
      <c r="C90" s="7"/>
      <c r="D90" s="7"/>
      <c r="E90" s="7"/>
      <c r="F90" s="7"/>
      <c r="G90" s="7"/>
      <c r="H90" s="7"/>
      <c r="I90" s="7"/>
      <c r="J90" s="125"/>
      <c r="K90" s="154"/>
      <c r="L90" s="154"/>
      <c r="M90" s="154"/>
      <c r="W90" s="151"/>
      <c r="X90" s="7"/>
    </row>
    <row r="91" spans="1:24" s="127" customFormat="1" x14ac:dyDescent="0.25">
      <c r="A91" s="7"/>
      <c r="B91" s="7"/>
      <c r="C91" s="7"/>
      <c r="D91" s="7"/>
      <c r="E91" s="7"/>
      <c r="F91" s="7"/>
      <c r="G91" s="7"/>
      <c r="H91" s="7"/>
      <c r="I91" s="7"/>
      <c r="J91" s="125"/>
      <c r="K91" s="154"/>
      <c r="L91" s="154"/>
      <c r="M91" s="154"/>
      <c r="W91" s="151"/>
      <c r="X91" s="7"/>
    </row>
    <row r="92" spans="1:24" s="127" customFormat="1" x14ac:dyDescent="0.25">
      <c r="A92" s="7"/>
      <c r="B92" s="7"/>
      <c r="C92" s="7"/>
      <c r="D92" s="7"/>
      <c r="E92" s="7"/>
      <c r="F92" s="7"/>
      <c r="G92" s="7"/>
      <c r="H92" s="7"/>
      <c r="I92" s="7"/>
      <c r="J92" s="125"/>
      <c r="K92" s="154"/>
      <c r="L92" s="154"/>
      <c r="M92" s="154"/>
      <c r="W92" s="151"/>
      <c r="X92" s="7"/>
    </row>
    <row r="93" spans="1:24" s="127" customFormat="1" x14ac:dyDescent="0.25">
      <c r="A93" s="7"/>
      <c r="B93" s="7"/>
      <c r="C93" s="7"/>
      <c r="D93" s="7"/>
      <c r="E93" s="7"/>
      <c r="F93" s="7"/>
      <c r="G93" s="7"/>
      <c r="H93" s="7"/>
      <c r="I93" s="7"/>
      <c r="J93" s="125"/>
      <c r="K93" s="154"/>
      <c r="L93" s="154"/>
      <c r="M93" s="154"/>
      <c r="W93" s="151"/>
      <c r="X93" s="7"/>
    </row>
    <row r="94" spans="1:24" s="127" customFormat="1" x14ac:dyDescent="0.25">
      <c r="A94" s="7"/>
      <c r="B94" s="7"/>
      <c r="C94" s="7"/>
      <c r="D94" s="7"/>
      <c r="E94" s="7"/>
      <c r="F94" s="7"/>
      <c r="G94" s="7"/>
      <c r="H94" s="7"/>
      <c r="I94" s="7"/>
      <c r="J94" s="125"/>
      <c r="K94" s="154"/>
      <c r="L94" s="154"/>
      <c r="M94" s="154"/>
      <c r="W94" s="151"/>
      <c r="X94" s="7"/>
    </row>
    <row r="95" spans="1:24" s="127" customFormat="1" x14ac:dyDescent="0.25">
      <c r="A95" s="7"/>
      <c r="B95" s="7"/>
      <c r="C95" s="7"/>
      <c r="D95" s="7"/>
      <c r="E95" s="7"/>
      <c r="F95" s="7"/>
      <c r="G95" s="7"/>
      <c r="H95" s="7"/>
      <c r="I95" s="7"/>
      <c r="J95" s="125"/>
      <c r="K95" s="154"/>
      <c r="L95" s="154"/>
      <c r="M95" s="154"/>
      <c r="W95" s="151"/>
      <c r="X95" s="7"/>
    </row>
    <row r="96" spans="1:24" s="127" customFormat="1" x14ac:dyDescent="0.25">
      <c r="A96" s="7"/>
      <c r="B96" s="7"/>
      <c r="C96" s="7"/>
      <c r="D96" s="7"/>
      <c r="E96" s="7"/>
      <c r="F96" s="7"/>
      <c r="G96" s="7"/>
      <c r="H96" s="7"/>
      <c r="I96" s="7"/>
      <c r="J96" s="125"/>
      <c r="K96" s="154"/>
      <c r="L96" s="154"/>
      <c r="M96" s="154"/>
      <c r="W96" s="151"/>
      <c r="X96" s="7"/>
    </row>
    <row r="97" spans="1:24" s="127" customFormat="1" x14ac:dyDescent="0.25">
      <c r="A97" s="7"/>
      <c r="B97" s="7"/>
      <c r="C97" s="7"/>
      <c r="D97" s="7"/>
      <c r="E97" s="7"/>
      <c r="F97" s="7"/>
      <c r="G97" s="7"/>
      <c r="H97" s="7"/>
      <c r="I97" s="7"/>
      <c r="J97" s="125"/>
      <c r="K97" s="154"/>
      <c r="L97" s="154"/>
      <c r="M97" s="154"/>
      <c r="W97" s="151"/>
      <c r="X97" s="7"/>
    </row>
    <row r="98" spans="1:24" s="127" customFormat="1" x14ac:dyDescent="0.25">
      <c r="A98" s="7"/>
      <c r="B98" s="7"/>
      <c r="C98" s="7"/>
      <c r="D98" s="7"/>
      <c r="E98" s="7"/>
      <c r="F98" s="7"/>
      <c r="G98" s="7"/>
      <c r="H98" s="7"/>
      <c r="I98" s="7"/>
      <c r="J98" s="125"/>
      <c r="K98" s="154"/>
      <c r="L98" s="154"/>
      <c r="M98" s="154"/>
      <c r="W98" s="151"/>
      <c r="X98" s="7"/>
    </row>
    <row r="99" spans="1:24" s="127" customFormat="1" x14ac:dyDescent="0.25">
      <c r="A99" s="7"/>
      <c r="B99" s="7"/>
      <c r="C99" s="7"/>
      <c r="D99" s="7"/>
      <c r="E99" s="7"/>
      <c r="F99" s="7"/>
      <c r="G99" s="7"/>
      <c r="H99" s="7"/>
      <c r="I99" s="7"/>
      <c r="J99" s="125"/>
      <c r="K99" s="154"/>
      <c r="L99" s="154"/>
      <c r="M99" s="154"/>
      <c r="W99" s="151"/>
      <c r="X99" s="7"/>
    </row>
  </sheetData>
  <mergeCells count="22">
    <mergeCell ref="W6:W7"/>
    <mergeCell ref="J6:J7"/>
    <mergeCell ref="K6:K7"/>
    <mergeCell ref="L6:L7"/>
    <mergeCell ref="M6:M7"/>
    <mergeCell ref="N6:N7"/>
    <mergeCell ref="O6:O7"/>
    <mergeCell ref="P6:P7"/>
    <mergeCell ref="Q6:Q7"/>
    <mergeCell ref="R6:S6"/>
    <mergeCell ref="T6:U6"/>
    <mergeCell ref="V6:V7"/>
    <mergeCell ref="A5:V5"/>
    <mergeCell ref="A6:A7"/>
    <mergeCell ref="B6:B7"/>
    <mergeCell ref="C6:C7"/>
    <mergeCell ref="D6:D7"/>
    <mergeCell ref="E6:E7"/>
    <mergeCell ref="F6:F7"/>
    <mergeCell ref="G6:G7"/>
    <mergeCell ref="H6:H7"/>
    <mergeCell ref="I6:I7"/>
  </mergeCells>
  <pageMargins left="0.70866141732283472" right="0.70866141732283472" top="0.78740157480314965" bottom="0.78740157480314965" header="0.31496062992125984" footer="0.31496062992125984"/>
  <pageSetup paperSize="9" scale="37" firstPageNumber="17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139"/>
  <sheetViews>
    <sheetView showGridLines="0" view="pageBreakPreview" zoomScale="70" zoomScaleNormal="70" zoomScaleSheetLayoutView="70" workbookViewId="0">
      <pane xSplit="8" ySplit="8" topLeftCell="I9" activePane="bottomRight" state="frozen"/>
      <selection activeCell="A6" sqref="A6:A7"/>
      <selection pane="topRight" activeCell="A6" sqref="A6:A7"/>
      <selection pane="bottomLeft" activeCell="A6" sqref="A6:A7"/>
      <selection pane="bottomRight" activeCell="N51" sqref="N51"/>
    </sheetView>
  </sheetViews>
  <sheetFormatPr defaultColWidth="9.140625" defaultRowHeight="15" outlineLevelCol="1" x14ac:dyDescent="0.25"/>
  <cols>
    <col min="1" max="1" width="5.42578125" style="7" customWidth="1"/>
    <col min="2" max="2" width="5.7109375" style="7" hidden="1" customWidth="1"/>
    <col min="3" max="3" width="7.7109375" style="7" hidden="1" customWidth="1" outlineLevel="1"/>
    <col min="4" max="4" width="6.42578125" style="7" hidden="1" customWidth="1" outlineLevel="1"/>
    <col min="5" max="5" width="8.28515625" style="7" customWidth="1" outlineLevel="1"/>
    <col min="6" max="6" width="15.5703125" style="7" hidden="1" customWidth="1" outlineLevel="1"/>
    <col min="7" max="7" width="37.85546875" style="7" customWidth="1" collapsed="1"/>
    <col min="8" max="8" width="60.28515625" style="7" customWidth="1"/>
    <col min="9" max="9" width="7.140625" style="7" customWidth="1"/>
    <col min="10" max="10" width="12.85546875" style="125" customWidth="1"/>
    <col min="11" max="13" width="16.7109375" style="127" customWidth="1"/>
    <col min="14" max="14" width="20" style="127" bestFit="1" customWidth="1"/>
    <col min="15" max="15" width="14.7109375" style="127" customWidth="1"/>
    <col min="16" max="16" width="14.85546875" style="127" customWidth="1"/>
    <col min="17" max="17" width="16.7109375" style="127" customWidth="1"/>
    <col min="18" max="18" width="17.28515625" style="127" customWidth="1"/>
    <col min="19" max="19" width="16.7109375" style="127" customWidth="1"/>
    <col min="20" max="21" width="14.85546875" style="127" customWidth="1"/>
    <col min="22" max="22" width="17" style="127" customWidth="1"/>
    <col min="23" max="23" width="20.42578125" style="151" customWidth="1"/>
    <col min="24" max="16384" width="9.140625" style="7"/>
  </cols>
  <sheetData>
    <row r="1" spans="1:24" ht="18" x14ac:dyDescent="0.25">
      <c r="A1" s="251" t="s">
        <v>39</v>
      </c>
      <c r="B1" s="1" t="s">
        <v>72</v>
      </c>
      <c r="C1" s="1"/>
      <c r="D1" s="1"/>
      <c r="E1" s="1"/>
      <c r="F1" s="2"/>
      <c r="G1" s="3"/>
      <c r="H1" s="4"/>
      <c r="I1" s="1"/>
      <c r="K1" s="126"/>
      <c r="N1" s="5"/>
      <c r="O1" s="5"/>
      <c r="Q1" s="5"/>
      <c r="R1" s="5"/>
      <c r="S1" s="5"/>
      <c r="T1" s="128"/>
      <c r="U1" s="7"/>
      <c r="V1" s="7"/>
      <c r="W1" s="7"/>
    </row>
    <row r="2" spans="1:24" ht="15.75" customHeight="1" x14ac:dyDescent="0.25">
      <c r="A2" s="252" t="s">
        <v>0</v>
      </c>
      <c r="B2" s="253"/>
      <c r="C2" s="253"/>
      <c r="F2" s="254"/>
      <c r="G2" s="255" t="s">
        <v>53</v>
      </c>
      <c r="H2" s="256" t="s">
        <v>84</v>
      </c>
      <c r="I2" s="8"/>
      <c r="K2" s="126"/>
      <c r="N2" s="263"/>
      <c r="O2" s="264"/>
      <c r="P2" s="265"/>
      <c r="Q2" s="265"/>
      <c r="R2" s="266"/>
      <c r="S2" s="266"/>
      <c r="T2" s="266"/>
      <c r="U2" s="345"/>
      <c r="V2" s="346"/>
      <c r="W2" s="267"/>
    </row>
    <row r="3" spans="1:24" ht="15.75" x14ac:dyDescent="0.25">
      <c r="A3" s="257"/>
      <c r="B3" s="253"/>
      <c r="C3" s="253"/>
      <c r="F3" s="254"/>
      <c r="G3" s="258" t="s">
        <v>38</v>
      </c>
      <c r="H3" s="259"/>
      <c r="I3" s="8"/>
      <c r="K3" s="126"/>
      <c r="N3" s="263"/>
      <c r="O3" s="264"/>
      <c r="P3" s="265"/>
      <c r="Q3" s="265"/>
      <c r="R3" s="265"/>
      <c r="S3" s="268"/>
      <c r="T3" s="265"/>
      <c r="U3" s="345"/>
      <c r="V3" s="346"/>
      <c r="W3" s="267"/>
    </row>
    <row r="4" spans="1:24" ht="15.75" x14ac:dyDescent="0.25">
      <c r="A4" s="129"/>
      <c r="B4" s="129"/>
      <c r="C4" s="129"/>
      <c r="D4" s="129"/>
      <c r="E4" s="129"/>
      <c r="F4" s="129"/>
      <c r="G4" s="129"/>
      <c r="H4" s="129"/>
      <c r="I4" s="129"/>
      <c r="J4" s="129"/>
      <c r="K4" s="129"/>
      <c r="L4" s="130"/>
      <c r="M4" s="129"/>
      <c r="N4" s="130"/>
      <c r="O4" s="129"/>
      <c r="P4" s="129"/>
      <c r="Q4" s="129"/>
      <c r="R4" s="129"/>
      <c r="S4" s="129"/>
      <c r="T4" s="129"/>
      <c r="U4" s="129"/>
      <c r="V4" s="216" t="s">
        <v>1</v>
      </c>
      <c r="X4" s="128"/>
    </row>
    <row r="5" spans="1:24" ht="23.25" x14ac:dyDescent="0.25">
      <c r="A5" s="342" t="s">
        <v>85</v>
      </c>
      <c r="B5" s="342"/>
      <c r="C5" s="342"/>
      <c r="D5" s="342"/>
      <c r="E5" s="342"/>
      <c r="F5" s="342"/>
      <c r="G5" s="342"/>
      <c r="H5" s="342"/>
      <c r="I5" s="342"/>
      <c r="J5" s="342"/>
      <c r="K5" s="342"/>
      <c r="L5" s="342"/>
      <c r="M5" s="342"/>
      <c r="N5" s="342"/>
      <c r="O5" s="342"/>
      <c r="P5" s="342"/>
      <c r="Q5" s="342"/>
      <c r="R5" s="342"/>
      <c r="S5" s="342"/>
      <c r="T5" s="342"/>
      <c r="U5" s="342"/>
      <c r="V5" s="342"/>
      <c r="W5" s="131"/>
    </row>
    <row r="6" spans="1:24" ht="15" customHeight="1" x14ac:dyDescent="0.25">
      <c r="A6" s="295" t="s">
        <v>2</v>
      </c>
      <c r="B6" s="295" t="s">
        <v>3</v>
      </c>
      <c r="C6" s="296" t="s">
        <v>4</v>
      </c>
      <c r="D6" s="296" t="s">
        <v>5</v>
      </c>
      <c r="E6" s="296" t="s">
        <v>6</v>
      </c>
      <c r="F6" s="296" t="s">
        <v>7</v>
      </c>
      <c r="G6" s="296" t="s">
        <v>8</v>
      </c>
      <c r="H6" s="291" t="s">
        <v>9</v>
      </c>
      <c r="I6" s="297" t="s">
        <v>10</v>
      </c>
      <c r="J6" s="291" t="s">
        <v>11</v>
      </c>
      <c r="K6" s="291" t="s">
        <v>12</v>
      </c>
      <c r="L6" s="291" t="s">
        <v>13</v>
      </c>
      <c r="M6" s="291" t="s">
        <v>14</v>
      </c>
      <c r="N6" s="291" t="s">
        <v>21</v>
      </c>
      <c r="O6" s="287" t="s">
        <v>103</v>
      </c>
      <c r="P6" s="289" t="s">
        <v>104</v>
      </c>
      <c r="Q6" s="289" t="s">
        <v>105</v>
      </c>
      <c r="R6" s="343" t="s">
        <v>126</v>
      </c>
      <c r="S6" s="344"/>
      <c r="T6" s="343" t="s">
        <v>20</v>
      </c>
      <c r="U6" s="344"/>
      <c r="V6" s="287" t="s">
        <v>107</v>
      </c>
      <c r="W6" s="350" t="s">
        <v>15</v>
      </c>
    </row>
    <row r="7" spans="1:24" ht="70.5" customHeight="1" x14ac:dyDescent="0.25">
      <c r="A7" s="295"/>
      <c r="B7" s="295"/>
      <c r="C7" s="296"/>
      <c r="D7" s="296"/>
      <c r="E7" s="296"/>
      <c r="F7" s="296"/>
      <c r="G7" s="296"/>
      <c r="H7" s="291"/>
      <c r="I7" s="297"/>
      <c r="J7" s="291"/>
      <c r="K7" s="291"/>
      <c r="L7" s="291"/>
      <c r="M7" s="291"/>
      <c r="N7" s="291"/>
      <c r="O7" s="287"/>
      <c r="P7" s="289"/>
      <c r="Q7" s="289"/>
      <c r="R7" s="246" t="s">
        <v>144</v>
      </c>
      <c r="S7" s="273" t="s">
        <v>127</v>
      </c>
      <c r="T7" s="246" t="s">
        <v>18</v>
      </c>
      <c r="U7" s="246" t="s">
        <v>19</v>
      </c>
      <c r="V7" s="287"/>
      <c r="W7" s="351"/>
    </row>
    <row r="8" spans="1:24" s="132" customFormat="1" ht="20.25" x14ac:dyDescent="0.3">
      <c r="A8" s="20" t="s">
        <v>16</v>
      </c>
      <c r="B8" s="20"/>
      <c r="C8" s="20"/>
      <c r="D8" s="20"/>
      <c r="E8" s="20"/>
      <c r="F8" s="20"/>
      <c r="G8" s="20"/>
      <c r="H8" s="20"/>
      <c r="I8" s="20"/>
      <c r="J8" s="20"/>
      <c r="K8" s="11">
        <f>K17+K31+K43+K48+K50+K52</f>
        <v>92867.839999999997</v>
      </c>
      <c r="L8" s="11">
        <f>L17+L31+L43+L48+L50+L52</f>
        <v>78629.944000000003</v>
      </c>
      <c r="M8" s="11">
        <f>M17+M31+M43+M48+M50+M52</f>
        <v>10443.696</v>
      </c>
      <c r="N8" s="11"/>
      <c r="O8" s="11">
        <f t="shared" ref="O8:V8" si="0">O17+O31+O43+O48+O50+O52</f>
        <v>2291</v>
      </c>
      <c r="P8" s="11">
        <f>P17+P31+P43+P48+P50+P52</f>
        <v>16509</v>
      </c>
      <c r="Q8" s="11">
        <f>Q17+Q31+Q43+Q48+Q50+Q52</f>
        <v>12610</v>
      </c>
      <c r="R8" s="11">
        <f t="shared" si="0"/>
        <v>12610</v>
      </c>
      <c r="S8" s="11">
        <f t="shared" si="0"/>
        <v>3899</v>
      </c>
      <c r="T8" s="11">
        <f t="shared" si="0"/>
        <v>3899</v>
      </c>
      <c r="U8" s="11">
        <f t="shared" si="0"/>
        <v>0</v>
      </c>
      <c r="V8" s="11">
        <f t="shared" si="0"/>
        <v>23354.896000000001</v>
      </c>
      <c r="W8" s="13"/>
    </row>
    <row r="9" spans="1:24" s="143" customFormat="1" ht="45" x14ac:dyDescent="0.25">
      <c r="A9" s="133">
        <v>1</v>
      </c>
      <c r="B9" s="14"/>
      <c r="C9" s="164">
        <v>3636</v>
      </c>
      <c r="D9" s="164">
        <v>5011</v>
      </c>
      <c r="E9" s="164">
        <v>50</v>
      </c>
      <c r="F9" s="134">
        <v>60010101637</v>
      </c>
      <c r="G9" s="165" t="s">
        <v>145</v>
      </c>
      <c r="H9" s="168" t="s">
        <v>146</v>
      </c>
      <c r="I9" s="166"/>
      <c r="J9" s="166"/>
      <c r="K9" s="237">
        <v>2100</v>
      </c>
      <c r="L9" s="237">
        <v>0</v>
      </c>
      <c r="M9" s="237">
        <v>0</v>
      </c>
      <c r="N9" s="137" t="s">
        <v>147</v>
      </c>
      <c r="O9" s="138">
        <v>0</v>
      </c>
      <c r="P9" s="139">
        <f>Q9+S9</f>
        <v>440</v>
      </c>
      <c r="Q9" s="269">
        <f>R9</f>
        <v>440</v>
      </c>
      <c r="R9" s="140">
        <v>440</v>
      </c>
      <c r="S9" s="140">
        <f>T9+U9</f>
        <v>0</v>
      </c>
      <c r="T9" s="141">
        <v>0</v>
      </c>
      <c r="U9" s="141">
        <v>0</v>
      </c>
      <c r="V9" s="141">
        <f>K9-P9</f>
        <v>1660</v>
      </c>
      <c r="W9" s="347" t="s">
        <v>148</v>
      </c>
    </row>
    <row r="10" spans="1:24" s="143" customFormat="1" ht="45" x14ac:dyDescent="0.25">
      <c r="A10" s="133">
        <v>2</v>
      </c>
      <c r="B10" s="14"/>
      <c r="C10" s="164">
        <v>3636</v>
      </c>
      <c r="D10" s="164">
        <v>5031</v>
      </c>
      <c r="E10" s="164">
        <v>50</v>
      </c>
      <c r="F10" s="134">
        <v>60010101637</v>
      </c>
      <c r="G10" s="165" t="s">
        <v>145</v>
      </c>
      <c r="H10" s="168" t="s">
        <v>149</v>
      </c>
      <c r="I10" s="166"/>
      <c r="J10" s="166"/>
      <c r="K10" s="237">
        <v>521</v>
      </c>
      <c r="L10" s="237">
        <v>0</v>
      </c>
      <c r="M10" s="237">
        <v>0</v>
      </c>
      <c r="N10" s="137" t="s">
        <v>147</v>
      </c>
      <c r="O10" s="138">
        <v>0</v>
      </c>
      <c r="P10" s="139">
        <f t="shared" ref="P10:P16" si="1">Q10+S10</f>
        <v>109</v>
      </c>
      <c r="Q10" s="269">
        <f>R10</f>
        <v>109</v>
      </c>
      <c r="R10" s="140">
        <v>109</v>
      </c>
      <c r="S10" s="140">
        <f t="shared" ref="S10:S15" si="2">T10+U10</f>
        <v>0</v>
      </c>
      <c r="T10" s="141">
        <v>0</v>
      </c>
      <c r="U10" s="141">
        <v>0</v>
      </c>
      <c r="V10" s="141">
        <f t="shared" ref="V10:V16" si="3">K10-P10</f>
        <v>412</v>
      </c>
      <c r="W10" s="348"/>
    </row>
    <row r="11" spans="1:24" s="143" customFormat="1" ht="45" x14ac:dyDescent="0.25">
      <c r="A11" s="133">
        <v>3</v>
      </c>
      <c r="B11" s="14"/>
      <c r="C11" s="164">
        <v>3636</v>
      </c>
      <c r="D11" s="14">
        <v>5032</v>
      </c>
      <c r="E11" s="164">
        <v>50</v>
      </c>
      <c r="F11" s="134">
        <v>60010101637</v>
      </c>
      <c r="G11" s="165" t="s">
        <v>145</v>
      </c>
      <c r="H11" s="168" t="s">
        <v>150</v>
      </c>
      <c r="I11" s="166"/>
      <c r="J11" s="166"/>
      <c r="K11" s="237">
        <v>189</v>
      </c>
      <c r="L11" s="237">
        <v>0</v>
      </c>
      <c r="M11" s="237">
        <v>0</v>
      </c>
      <c r="N11" s="137" t="s">
        <v>147</v>
      </c>
      <c r="O11" s="138">
        <v>0</v>
      </c>
      <c r="P11" s="139">
        <f t="shared" si="1"/>
        <v>40</v>
      </c>
      <c r="Q11" s="269">
        <f t="shared" ref="Q11:Q30" si="4">R11</f>
        <v>40</v>
      </c>
      <c r="R11" s="140">
        <v>40</v>
      </c>
      <c r="S11" s="140">
        <f t="shared" si="2"/>
        <v>0</v>
      </c>
      <c r="T11" s="141">
        <v>0</v>
      </c>
      <c r="U11" s="141">
        <v>0</v>
      </c>
      <c r="V11" s="141">
        <f t="shared" si="3"/>
        <v>149</v>
      </c>
      <c r="W11" s="348"/>
    </row>
    <row r="12" spans="1:24" s="143" customFormat="1" ht="110.25" customHeight="1" x14ac:dyDescent="0.25">
      <c r="A12" s="133">
        <v>4</v>
      </c>
      <c r="B12" s="14"/>
      <c r="C12" s="164">
        <v>3636</v>
      </c>
      <c r="D12" s="233">
        <v>5164</v>
      </c>
      <c r="E12" s="164">
        <v>51</v>
      </c>
      <c r="F12" s="134">
        <v>60010101637</v>
      </c>
      <c r="G12" s="165" t="s">
        <v>145</v>
      </c>
      <c r="H12" s="168" t="s">
        <v>151</v>
      </c>
      <c r="I12" s="166"/>
      <c r="J12" s="166"/>
      <c r="K12" s="237">
        <v>240</v>
      </c>
      <c r="L12" s="237">
        <v>0</v>
      </c>
      <c r="M12" s="237">
        <v>0</v>
      </c>
      <c r="N12" s="137" t="s">
        <v>147</v>
      </c>
      <c r="O12" s="138">
        <v>0</v>
      </c>
      <c r="P12" s="139">
        <f t="shared" si="1"/>
        <v>60</v>
      </c>
      <c r="Q12" s="269">
        <f>R12</f>
        <v>60</v>
      </c>
      <c r="R12" s="140">
        <v>60</v>
      </c>
      <c r="S12" s="140">
        <f t="shared" si="2"/>
        <v>0</v>
      </c>
      <c r="T12" s="141">
        <v>0</v>
      </c>
      <c r="U12" s="141">
        <v>0</v>
      </c>
      <c r="V12" s="141">
        <f t="shared" si="3"/>
        <v>180</v>
      </c>
      <c r="W12" s="348"/>
    </row>
    <row r="13" spans="1:24" s="143" customFormat="1" ht="45" x14ac:dyDescent="0.25">
      <c r="A13" s="133">
        <v>5</v>
      </c>
      <c r="B13" s="14"/>
      <c r="C13" s="164">
        <v>3636</v>
      </c>
      <c r="D13" s="233">
        <v>5167</v>
      </c>
      <c r="E13" s="164">
        <v>51</v>
      </c>
      <c r="F13" s="134">
        <v>60010101637</v>
      </c>
      <c r="G13" s="165" t="s">
        <v>145</v>
      </c>
      <c r="H13" s="168" t="s">
        <v>152</v>
      </c>
      <c r="I13" s="166"/>
      <c r="J13" s="166"/>
      <c r="K13" s="237">
        <v>80</v>
      </c>
      <c r="L13" s="237">
        <v>0</v>
      </c>
      <c r="M13" s="237">
        <v>0</v>
      </c>
      <c r="N13" s="137" t="s">
        <v>147</v>
      </c>
      <c r="O13" s="138">
        <v>0</v>
      </c>
      <c r="P13" s="139">
        <f t="shared" si="1"/>
        <v>20</v>
      </c>
      <c r="Q13" s="269">
        <f t="shared" si="4"/>
        <v>20</v>
      </c>
      <c r="R13" s="140">
        <v>20</v>
      </c>
      <c r="S13" s="140">
        <f t="shared" si="2"/>
        <v>0</v>
      </c>
      <c r="T13" s="141">
        <v>0</v>
      </c>
      <c r="U13" s="141">
        <v>0</v>
      </c>
      <c r="V13" s="141">
        <f t="shared" si="3"/>
        <v>60</v>
      </c>
      <c r="W13" s="348"/>
    </row>
    <row r="14" spans="1:24" s="143" customFormat="1" ht="76.5" customHeight="1" x14ac:dyDescent="0.25">
      <c r="A14" s="133">
        <v>6</v>
      </c>
      <c r="B14" s="14"/>
      <c r="C14" s="164">
        <v>3636</v>
      </c>
      <c r="D14" s="233">
        <v>5169</v>
      </c>
      <c r="E14" s="164">
        <v>51</v>
      </c>
      <c r="F14" s="134">
        <v>60010101637</v>
      </c>
      <c r="G14" s="165" t="s">
        <v>145</v>
      </c>
      <c r="H14" s="168" t="s">
        <v>153</v>
      </c>
      <c r="I14" s="166"/>
      <c r="J14" s="166"/>
      <c r="K14" s="237">
        <v>350</v>
      </c>
      <c r="L14" s="237">
        <v>0</v>
      </c>
      <c r="M14" s="237">
        <v>0</v>
      </c>
      <c r="N14" s="137" t="s">
        <v>147</v>
      </c>
      <c r="O14" s="138">
        <v>0</v>
      </c>
      <c r="P14" s="139">
        <f t="shared" si="1"/>
        <v>80</v>
      </c>
      <c r="Q14" s="269">
        <f t="shared" si="4"/>
        <v>80</v>
      </c>
      <c r="R14" s="140">
        <v>80</v>
      </c>
      <c r="S14" s="140">
        <f t="shared" si="2"/>
        <v>0</v>
      </c>
      <c r="T14" s="141">
        <v>0</v>
      </c>
      <c r="U14" s="141">
        <v>0</v>
      </c>
      <c r="V14" s="141">
        <f t="shared" si="3"/>
        <v>270</v>
      </c>
      <c r="W14" s="348"/>
    </row>
    <row r="15" spans="1:24" s="143" customFormat="1" ht="111" customHeight="1" x14ac:dyDescent="0.25">
      <c r="A15" s="133">
        <v>7</v>
      </c>
      <c r="B15" s="14"/>
      <c r="C15" s="164">
        <v>3636</v>
      </c>
      <c r="D15" s="233">
        <v>5175</v>
      </c>
      <c r="E15" s="164">
        <v>51</v>
      </c>
      <c r="F15" s="134">
        <v>60010101637</v>
      </c>
      <c r="G15" s="165" t="s">
        <v>145</v>
      </c>
      <c r="H15" s="168" t="s">
        <v>154</v>
      </c>
      <c r="I15" s="166"/>
      <c r="J15" s="166"/>
      <c r="K15" s="237">
        <v>240</v>
      </c>
      <c r="L15" s="237">
        <v>0</v>
      </c>
      <c r="M15" s="237">
        <v>0</v>
      </c>
      <c r="N15" s="137" t="s">
        <v>147</v>
      </c>
      <c r="O15" s="138">
        <v>0</v>
      </c>
      <c r="P15" s="139">
        <f t="shared" si="1"/>
        <v>60</v>
      </c>
      <c r="Q15" s="269">
        <f t="shared" si="4"/>
        <v>60</v>
      </c>
      <c r="R15" s="140">
        <v>60</v>
      </c>
      <c r="S15" s="140">
        <f t="shared" si="2"/>
        <v>0</v>
      </c>
      <c r="T15" s="141">
        <v>0</v>
      </c>
      <c r="U15" s="141">
        <v>0</v>
      </c>
      <c r="V15" s="141">
        <f t="shared" si="3"/>
        <v>180</v>
      </c>
      <c r="W15" s="348"/>
    </row>
    <row r="16" spans="1:24" s="143" customFormat="1" ht="45" x14ac:dyDescent="0.25">
      <c r="A16" s="133">
        <v>8</v>
      </c>
      <c r="B16" s="14"/>
      <c r="C16" s="164">
        <v>3636</v>
      </c>
      <c r="D16" s="233">
        <v>5424</v>
      </c>
      <c r="E16" s="164">
        <v>54</v>
      </c>
      <c r="F16" s="134">
        <v>60010101637</v>
      </c>
      <c r="G16" s="165" t="s">
        <v>145</v>
      </c>
      <c r="H16" s="168" t="s">
        <v>155</v>
      </c>
      <c r="I16" s="166"/>
      <c r="J16" s="166"/>
      <c r="K16" s="237">
        <v>80</v>
      </c>
      <c r="L16" s="237">
        <v>0</v>
      </c>
      <c r="M16" s="237">
        <v>0</v>
      </c>
      <c r="N16" s="137" t="s">
        <v>147</v>
      </c>
      <c r="O16" s="138">
        <v>0</v>
      </c>
      <c r="P16" s="139">
        <f t="shared" si="1"/>
        <v>20</v>
      </c>
      <c r="Q16" s="269">
        <f>R16</f>
        <v>20</v>
      </c>
      <c r="R16" s="140">
        <v>20</v>
      </c>
      <c r="S16" s="140">
        <f>T16+U16</f>
        <v>0</v>
      </c>
      <c r="T16" s="141">
        <v>0</v>
      </c>
      <c r="U16" s="141">
        <v>0</v>
      </c>
      <c r="V16" s="141">
        <f t="shared" si="3"/>
        <v>60</v>
      </c>
      <c r="W16" s="349"/>
    </row>
    <row r="17" spans="1:23" s="143" customFormat="1" ht="47.25" x14ac:dyDescent="0.25">
      <c r="A17" s="169"/>
      <c r="B17" s="170"/>
      <c r="C17" s="171"/>
      <c r="D17" s="170"/>
      <c r="E17" s="171"/>
      <c r="F17" s="172">
        <v>60010101637</v>
      </c>
      <c r="G17" s="174" t="s">
        <v>145</v>
      </c>
      <c r="H17" s="174" t="s">
        <v>86</v>
      </c>
      <c r="I17" s="175"/>
      <c r="J17" s="175">
        <v>3950</v>
      </c>
      <c r="K17" s="176">
        <f>SUM(K9:K16)</f>
        <v>3800</v>
      </c>
      <c r="L17" s="176">
        <f t="shared" ref="L17:V17" si="5">SUM(L9:L16)</f>
        <v>0</v>
      </c>
      <c r="M17" s="176">
        <f t="shared" si="5"/>
        <v>0</v>
      </c>
      <c r="N17" s="176"/>
      <c r="O17" s="176">
        <f t="shared" si="5"/>
        <v>0</v>
      </c>
      <c r="P17" s="176">
        <f t="shared" si="5"/>
        <v>829</v>
      </c>
      <c r="Q17" s="176">
        <f>SUM(Q9:Q16)</f>
        <v>829</v>
      </c>
      <c r="R17" s="176">
        <f t="shared" si="5"/>
        <v>829</v>
      </c>
      <c r="S17" s="176">
        <f>SUM(S9:S16)</f>
        <v>0</v>
      </c>
      <c r="T17" s="176">
        <f t="shared" si="5"/>
        <v>0</v>
      </c>
      <c r="U17" s="176">
        <f t="shared" si="5"/>
        <v>0</v>
      </c>
      <c r="V17" s="176">
        <f t="shared" si="5"/>
        <v>2971</v>
      </c>
      <c r="W17" s="177"/>
    </row>
    <row r="18" spans="1:23" s="143" customFormat="1" ht="141" customHeight="1" x14ac:dyDescent="0.25">
      <c r="A18" s="133">
        <v>9</v>
      </c>
      <c r="B18" s="233"/>
      <c r="C18" s="164">
        <v>2125</v>
      </c>
      <c r="D18" s="164">
        <v>5222</v>
      </c>
      <c r="E18" s="164">
        <v>52</v>
      </c>
      <c r="F18" s="134">
        <v>60010101554</v>
      </c>
      <c r="G18" s="165" t="s">
        <v>156</v>
      </c>
      <c r="H18" s="178" t="s">
        <v>157</v>
      </c>
      <c r="I18" s="166"/>
      <c r="J18" s="166"/>
      <c r="K18" s="237">
        <v>43157</v>
      </c>
      <c r="L18" s="237">
        <v>36683</v>
      </c>
      <c r="M18" s="237">
        <v>6474</v>
      </c>
      <c r="N18" s="137" t="s">
        <v>158</v>
      </c>
      <c r="O18" s="269">
        <v>1651</v>
      </c>
      <c r="P18" s="139">
        <f>Q18+S18</f>
        <v>2500</v>
      </c>
      <c r="Q18" s="269">
        <f t="shared" si="4"/>
        <v>0</v>
      </c>
      <c r="R18" s="140">
        <v>0</v>
      </c>
      <c r="S18" s="140">
        <f>T18+U18</f>
        <v>2500</v>
      </c>
      <c r="T18" s="141">
        <v>2500</v>
      </c>
      <c r="U18" s="141">
        <v>0</v>
      </c>
      <c r="V18" s="141">
        <f>M18-O18-P18</f>
        <v>2323</v>
      </c>
      <c r="W18" s="347" t="s">
        <v>159</v>
      </c>
    </row>
    <row r="19" spans="1:23" s="143" customFormat="1" ht="45" x14ac:dyDescent="0.25">
      <c r="A19" s="133">
        <v>10</v>
      </c>
      <c r="B19" s="14"/>
      <c r="C19" s="164">
        <v>3636</v>
      </c>
      <c r="D19" s="164">
        <v>5011</v>
      </c>
      <c r="E19" s="164">
        <v>50</v>
      </c>
      <c r="F19" s="134">
        <v>60010101554</v>
      </c>
      <c r="G19" s="165" t="s">
        <v>156</v>
      </c>
      <c r="H19" s="168" t="s">
        <v>160</v>
      </c>
      <c r="I19" s="166"/>
      <c r="J19" s="166"/>
      <c r="K19" s="237">
        <v>2680</v>
      </c>
      <c r="L19" s="237">
        <v>2278</v>
      </c>
      <c r="M19" s="237">
        <v>402</v>
      </c>
      <c r="N19" s="137" t="s">
        <v>158</v>
      </c>
      <c r="O19" s="269">
        <v>101</v>
      </c>
      <c r="P19" s="139">
        <f t="shared" ref="P19:P30" si="6">Q19+S19</f>
        <v>112</v>
      </c>
      <c r="Q19" s="269">
        <f t="shared" si="4"/>
        <v>0</v>
      </c>
      <c r="R19" s="140">
        <v>0</v>
      </c>
      <c r="S19" s="140">
        <f t="shared" ref="S19:S42" si="7">T19+U19</f>
        <v>112</v>
      </c>
      <c r="T19" s="141">
        <v>112</v>
      </c>
      <c r="U19" s="141">
        <v>0</v>
      </c>
      <c r="V19" s="141">
        <f t="shared" ref="V19:V30" si="8">M19-O19-P19</f>
        <v>189</v>
      </c>
      <c r="W19" s="348"/>
    </row>
    <row r="20" spans="1:23" s="143" customFormat="1" ht="30" x14ac:dyDescent="0.25">
      <c r="A20" s="133">
        <v>11</v>
      </c>
      <c r="B20" s="14"/>
      <c r="C20" s="164">
        <v>3636</v>
      </c>
      <c r="D20" s="164">
        <v>5021</v>
      </c>
      <c r="E20" s="164">
        <v>50</v>
      </c>
      <c r="F20" s="134">
        <v>60010101554</v>
      </c>
      <c r="G20" s="165" t="s">
        <v>156</v>
      </c>
      <c r="H20" s="168" t="s">
        <v>161</v>
      </c>
      <c r="I20" s="166"/>
      <c r="J20" s="166"/>
      <c r="K20" s="237">
        <v>110</v>
      </c>
      <c r="L20" s="237">
        <v>94</v>
      </c>
      <c r="M20" s="237">
        <v>17</v>
      </c>
      <c r="N20" s="137" t="s">
        <v>158</v>
      </c>
      <c r="O20" s="269">
        <v>4</v>
      </c>
      <c r="P20" s="139">
        <f t="shared" si="6"/>
        <v>5</v>
      </c>
      <c r="Q20" s="269">
        <f t="shared" si="4"/>
        <v>0</v>
      </c>
      <c r="R20" s="140">
        <v>0</v>
      </c>
      <c r="S20" s="140">
        <f t="shared" si="7"/>
        <v>5</v>
      </c>
      <c r="T20" s="141">
        <v>5</v>
      </c>
      <c r="U20" s="141"/>
      <c r="V20" s="141">
        <f t="shared" si="8"/>
        <v>8</v>
      </c>
      <c r="W20" s="348"/>
    </row>
    <row r="21" spans="1:23" s="143" customFormat="1" ht="45" x14ac:dyDescent="0.25">
      <c r="A21" s="133">
        <v>12</v>
      </c>
      <c r="B21" s="14"/>
      <c r="C21" s="164">
        <v>3636</v>
      </c>
      <c r="D21" s="164">
        <v>5031</v>
      </c>
      <c r="E21" s="164">
        <v>50</v>
      </c>
      <c r="F21" s="134">
        <v>60010101554</v>
      </c>
      <c r="G21" s="165" t="s">
        <v>156</v>
      </c>
      <c r="H21" s="178" t="s">
        <v>162</v>
      </c>
      <c r="I21" s="166"/>
      <c r="J21" s="166"/>
      <c r="K21" s="237">
        <v>664.64</v>
      </c>
      <c r="L21" s="237">
        <v>564.94399999999996</v>
      </c>
      <c r="M21" s="237">
        <v>99.695999999999998</v>
      </c>
      <c r="N21" s="137" t="s">
        <v>158</v>
      </c>
      <c r="O21" s="269">
        <v>25</v>
      </c>
      <c r="P21" s="139">
        <f t="shared" si="6"/>
        <v>28</v>
      </c>
      <c r="Q21" s="269">
        <f t="shared" si="4"/>
        <v>0</v>
      </c>
      <c r="R21" s="140">
        <v>0</v>
      </c>
      <c r="S21" s="140">
        <f t="shared" si="7"/>
        <v>28</v>
      </c>
      <c r="T21" s="141">
        <v>28</v>
      </c>
      <c r="U21" s="141">
        <v>0</v>
      </c>
      <c r="V21" s="141">
        <f t="shared" si="8"/>
        <v>46.695999999999998</v>
      </c>
      <c r="W21" s="348"/>
    </row>
    <row r="22" spans="1:23" s="143" customFormat="1" ht="45" x14ac:dyDescent="0.25">
      <c r="A22" s="133">
        <v>13</v>
      </c>
      <c r="B22" s="14"/>
      <c r="C22" s="164">
        <v>3636</v>
      </c>
      <c r="D22" s="164">
        <v>5032</v>
      </c>
      <c r="E22" s="164">
        <v>50</v>
      </c>
      <c r="F22" s="134">
        <v>60010101554</v>
      </c>
      <c r="G22" s="165" t="s">
        <v>156</v>
      </c>
      <c r="H22" s="178" t="s">
        <v>163</v>
      </c>
      <c r="I22" s="166"/>
      <c r="J22" s="166"/>
      <c r="K22" s="237">
        <v>241</v>
      </c>
      <c r="L22" s="237">
        <v>205</v>
      </c>
      <c r="M22" s="237">
        <v>36</v>
      </c>
      <c r="N22" s="137" t="s">
        <v>158</v>
      </c>
      <c r="O22" s="269">
        <v>9</v>
      </c>
      <c r="P22" s="139">
        <f t="shared" si="6"/>
        <v>11</v>
      </c>
      <c r="Q22" s="269">
        <f t="shared" si="4"/>
        <v>0</v>
      </c>
      <c r="R22" s="140">
        <v>0</v>
      </c>
      <c r="S22" s="140">
        <f t="shared" si="7"/>
        <v>11</v>
      </c>
      <c r="T22" s="141">
        <v>11</v>
      </c>
      <c r="U22" s="141">
        <v>0</v>
      </c>
      <c r="V22" s="141">
        <f t="shared" si="8"/>
        <v>16</v>
      </c>
      <c r="W22" s="348"/>
    </row>
    <row r="23" spans="1:23" s="143" customFormat="1" ht="60" x14ac:dyDescent="0.25">
      <c r="A23" s="133">
        <v>14</v>
      </c>
      <c r="B23" s="233"/>
      <c r="C23" s="164">
        <v>3636</v>
      </c>
      <c r="D23" s="164">
        <v>5163</v>
      </c>
      <c r="E23" s="164">
        <v>51</v>
      </c>
      <c r="F23" s="134">
        <v>60010101554</v>
      </c>
      <c r="G23" s="165" t="s">
        <v>156</v>
      </c>
      <c r="H23" s="178" t="s">
        <v>164</v>
      </c>
      <c r="I23" s="166"/>
      <c r="J23" s="166"/>
      <c r="K23" s="237">
        <v>5</v>
      </c>
      <c r="L23" s="237">
        <v>4</v>
      </c>
      <c r="M23" s="237">
        <v>1</v>
      </c>
      <c r="N23" s="137" t="s">
        <v>158</v>
      </c>
      <c r="O23" s="269">
        <v>0</v>
      </c>
      <c r="P23" s="139">
        <f t="shared" si="6"/>
        <v>1</v>
      </c>
      <c r="Q23" s="269">
        <f t="shared" si="4"/>
        <v>0</v>
      </c>
      <c r="R23" s="140">
        <v>0</v>
      </c>
      <c r="S23" s="140">
        <f t="shared" si="7"/>
        <v>1</v>
      </c>
      <c r="T23" s="141">
        <v>1</v>
      </c>
      <c r="U23" s="141">
        <v>0</v>
      </c>
      <c r="V23" s="141">
        <f t="shared" si="8"/>
        <v>0</v>
      </c>
      <c r="W23" s="348"/>
    </row>
    <row r="24" spans="1:23" s="143" customFormat="1" ht="60" x14ac:dyDescent="0.25">
      <c r="A24" s="133">
        <v>15</v>
      </c>
      <c r="B24" s="233"/>
      <c r="C24" s="164">
        <v>3636</v>
      </c>
      <c r="D24" s="164">
        <v>5164</v>
      </c>
      <c r="E24" s="164">
        <v>51</v>
      </c>
      <c r="F24" s="134">
        <v>60010101554</v>
      </c>
      <c r="G24" s="165" t="s">
        <v>156</v>
      </c>
      <c r="H24" s="178" t="s">
        <v>165</v>
      </c>
      <c r="I24" s="166"/>
      <c r="J24" s="166"/>
      <c r="K24" s="237">
        <v>73</v>
      </c>
      <c r="L24" s="237">
        <v>62</v>
      </c>
      <c r="M24" s="237">
        <v>11</v>
      </c>
      <c r="N24" s="137" t="s">
        <v>158</v>
      </c>
      <c r="O24" s="269">
        <v>2</v>
      </c>
      <c r="P24" s="139">
        <f t="shared" si="6"/>
        <v>5</v>
      </c>
      <c r="Q24" s="269">
        <f t="shared" si="4"/>
        <v>0</v>
      </c>
      <c r="R24" s="140">
        <v>0</v>
      </c>
      <c r="S24" s="140">
        <f t="shared" si="7"/>
        <v>5</v>
      </c>
      <c r="T24" s="141">
        <v>5</v>
      </c>
      <c r="U24" s="141">
        <v>0</v>
      </c>
      <c r="V24" s="141">
        <f t="shared" si="8"/>
        <v>4</v>
      </c>
      <c r="W24" s="348"/>
    </row>
    <row r="25" spans="1:23" s="143" customFormat="1" ht="45" x14ac:dyDescent="0.25">
      <c r="A25" s="133">
        <v>16</v>
      </c>
      <c r="B25" s="233"/>
      <c r="C25" s="164">
        <v>3636</v>
      </c>
      <c r="D25" s="164">
        <v>5167</v>
      </c>
      <c r="E25" s="164">
        <v>51</v>
      </c>
      <c r="F25" s="134">
        <v>60010101554</v>
      </c>
      <c r="G25" s="165" t="s">
        <v>156</v>
      </c>
      <c r="H25" s="178" t="s">
        <v>166</v>
      </c>
      <c r="I25" s="166"/>
      <c r="J25" s="166"/>
      <c r="K25" s="237">
        <v>53</v>
      </c>
      <c r="L25" s="237">
        <v>45</v>
      </c>
      <c r="M25" s="237">
        <v>8</v>
      </c>
      <c r="N25" s="137" t="s">
        <v>158</v>
      </c>
      <c r="O25" s="269">
        <v>1</v>
      </c>
      <c r="P25" s="139">
        <f t="shared" si="6"/>
        <v>5</v>
      </c>
      <c r="Q25" s="269">
        <f t="shared" si="4"/>
        <v>0</v>
      </c>
      <c r="R25" s="140">
        <v>0</v>
      </c>
      <c r="S25" s="140">
        <f t="shared" si="7"/>
        <v>5</v>
      </c>
      <c r="T25" s="141">
        <v>5</v>
      </c>
      <c r="U25" s="141">
        <v>0</v>
      </c>
      <c r="V25" s="141">
        <f t="shared" si="8"/>
        <v>2</v>
      </c>
      <c r="W25" s="348"/>
    </row>
    <row r="26" spans="1:23" s="143" customFormat="1" ht="45" x14ac:dyDescent="0.25">
      <c r="A26" s="133">
        <v>17</v>
      </c>
      <c r="B26" s="233"/>
      <c r="C26" s="164">
        <v>3636</v>
      </c>
      <c r="D26" s="164">
        <v>5169</v>
      </c>
      <c r="E26" s="164">
        <v>51</v>
      </c>
      <c r="F26" s="134">
        <v>60010101554</v>
      </c>
      <c r="G26" s="165" t="s">
        <v>156</v>
      </c>
      <c r="H26" s="178" t="s">
        <v>167</v>
      </c>
      <c r="I26" s="166"/>
      <c r="J26" s="166"/>
      <c r="K26" s="237">
        <v>45</v>
      </c>
      <c r="L26" s="237">
        <v>38</v>
      </c>
      <c r="M26" s="237">
        <v>7</v>
      </c>
      <c r="N26" s="137" t="s">
        <v>158</v>
      </c>
      <c r="O26" s="269">
        <v>1</v>
      </c>
      <c r="P26" s="139">
        <f t="shared" si="6"/>
        <v>5</v>
      </c>
      <c r="Q26" s="269">
        <f t="shared" si="4"/>
        <v>0</v>
      </c>
      <c r="R26" s="140">
        <v>0</v>
      </c>
      <c r="S26" s="140">
        <f t="shared" si="7"/>
        <v>5</v>
      </c>
      <c r="T26" s="141">
        <v>5</v>
      </c>
      <c r="U26" s="141">
        <v>0</v>
      </c>
      <c r="V26" s="141">
        <f t="shared" si="8"/>
        <v>1</v>
      </c>
      <c r="W26" s="348"/>
    </row>
    <row r="27" spans="1:23" s="143" customFormat="1" ht="60" x14ac:dyDescent="0.25">
      <c r="A27" s="133">
        <v>18</v>
      </c>
      <c r="B27" s="233"/>
      <c r="C27" s="164">
        <v>3636</v>
      </c>
      <c r="D27" s="164">
        <v>5173</v>
      </c>
      <c r="E27" s="164">
        <v>51</v>
      </c>
      <c r="F27" s="134">
        <v>60010101554</v>
      </c>
      <c r="G27" s="165" t="s">
        <v>156</v>
      </c>
      <c r="H27" s="178" t="s">
        <v>168</v>
      </c>
      <c r="I27" s="166"/>
      <c r="J27" s="166"/>
      <c r="K27" s="237">
        <v>68</v>
      </c>
      <c r="L27" s="237">
        <v>58</v>
      </c>
      <c r="M27" s="237">
        <v>10</v>
      </c>
      <c r="N27" s="137" t="s">
        <v>158</v>
      </c>
      <c r="O27" s="269">
        <v>1</v>
      </c>
      <c r="P27" s="139">
        <f t="shared" si="6"/>
        <v>5</v>
      </c>
      <c r="Q27" s="269">
        <f t="shared" si="4"/>
        <v>0</v>
      </c>
      <c r="R27" s="140">
        <v>0</v>
      </c>
      <c r="S27" s="140">
        <f t="shared" si="7"/>
        <v>5</v>
      </c>
      <c r="T27" s="141">
        <v>5</v>
      </c>
      <c r="U27" s="141">
        <v>0</v>
      </c>
      <c r="V27" s="141">
        <f t="shared" si="8"/>
        <v>4</v>
      </c>
      <c r="W27" s="348"/>
    </row>
    <row r="28" spans="1:23" s="143" customFormat="1" ht="45" x14ac:dyDescent="0.25">
      <c r="A28" s="133">
        <v>19</v>
      </c>
      <c r="B28" s="233"/>
      <c r="C28" s="164">
        <v>3636</v>
      </c>
      <c r="D28" s="164">
        <v>5175</v>
      </c>
      <c r="E28" s="164">
        <v>51</v>
      </c>
      <c r="F28" s="134">
        <v>60010101554</v>
      </c>
      <c r="G28" s="165" t="s">
        <v>156</v>
      </c>
      <c r="H28" s="178" t="s">
        <v>169</v>
      </c>
      <c r="I28" s="166"/>
      <c r="J28" s="166"/>
      <c r="K28" s="237">
        <v>123</v>
      </c>
      <c r="L28" s="237">
        <v>105</v>
      </c>
      <c r="M28" s="237">
        <v>18</v>
      </c>
      <c r="N28" s="137" t="s">
        <v>158</v>
      </c>
      <c r="O28" s="269">
        <v>3</v>
      </c>
      <c r="P28" s="139">
        <f t="shared" si="6"/>
        <v>6</v>
      </c>
      <c r="Q28" s="269">
        <f t="shared" si="4"/>
        <v>0</v>
      </c>
      <c r="R28" s="140">
        <v>0</v>
      </c>
      <c r="S28" s="140">
        <f t="shared" si="7"/>
        <v>6</v>
      </c>
      <c r="T28" s="141">
        <v>6</v>
      </c>
      <c r="U28" s="141">
        <v>0</v>
      </c>
      <c r="V28" s="141">
        <f t="shared" si="8"/>
        <v>9</v>
      </c>
      <c r="W28" s="348"/>
    </row>
    <row r="29" spans="1:23" s="143" customFormat="1" ht="45" x14ac:dyDescent="0.25">
      <c r="A29" s="133">
        <v>20</v>
      </c>
      <c r="B29" s="233"/>
      <c r="C29" s="164">
        <v>3636</v>
      </c>
      <c r="D29" s="164">
        <v>5176</v>
      </c>
      <c r="E29" s="164">
        <v>51</v>
      </c>
      <c r="F29" s="134">
        <v>60010101554</v>
      </c>
      <c r="G29" s="165" t="s">
        <v>156</v>
      </c>
      <c r="H29" s="178" t="s">
        <v>170</v>
      </c>
      <c r="I29" s="166"/>
      <c r="J29" s="166"/>
      <c r="K29" s="237">
        <v>20</v>
      </c>
      <c r="L29" s="237">
        <v>17</v>
      </c>
      <c r="M29" s="237">
        <v>3</v>
      </c>
      <c r="N29" s="137" t="s">
        <v>158</v>
      </c>
      <c r="O29" s="269">
        <v>0</v>
      </c>
      <c r="P29" s="139">
        <f t="shared" si="6"/>
        <v>3</v>
      </c>
      <c r="Q29" s="269">
        <f t="shared" si="4"/>
        <v>0</v>
      </c>
      <c r="R29" s="140">
        <v>0</v>
      </c>
      <c r="S29" s="140">
        <f t="shared" si="7"/>
        <v>3</v>
      </c>
      <c r="T29" s="141">
        <v>3</v>
      </c>
      <c r="U29" s="141">
        <v>0</v>
      </c>
      <c r="V29" s="141">
        <f t="shared" si="8"/>
        <v>0</v>
      </c>
      <c r="W29" s="348"/>
    </row>
    <row r="30" spans="1:23" s="143" customFormat="1" ht="45" x14ac:dyDescent="0.25">
      <c r="A30" s="133">
        <v>21</v>
      </c>
      <c r="B30" s="14"/>
      <c r="C30" s="164">
        <v>3636</v>
      </c>
      <c r="D30" s="164">
        <v>5424</v>
      </c>
      <c r="E30" s="164">
        <v>54</v>
      </c>
      <c r="F30" s="134">
        <v>60010101554</v>
      </c>
      <c r="G30" s="165" t="s">
        <v>156</v>
      </c>
      <c r="H30" s="178" t="s">
        <v>171</v>
      </c>
      <c r="I30" s="166"/>
      <c r="J30" s="166"/>
      <c r="K30" s="237">
        <v>20</v>
      </c>
      <c r="L30" s="237">
        <v>17</v>
      </c>
      <c r="M30" s="237">
        <v>3</v>
      </c>
      <c r="N30" s="137" t="s">
        <v>158</v>
      </c>
      <c r="O30" s="269">
        <v>0</v>
      </c>
      <c r="P30" s="139">
        <f t="shared" si="6"/>
        <v>3</v>
      </c>
      <c r="Q30" s="269">
        <f t="shared" si="4"/>
        <v>0</v>
      </c>
      <c r="R30" s="140">
        <v>0</v>
      </c>
      <c r="S30" s="140">
        <f t="shared" si="7"/>
        <v>3</v>
      </c>
      <c r="T30" s="141">
        <v>3</v>
      </c>
      <c r="U30" s="141">
        <v>0</v>
      </c>
      <c r="V30" s="141">
        <f t="shared" si="8"/>
        <v>0</v>
      </c>
      <c r="W30" s="349"/>
    </row>
    <row r="31" spans="1:23" s="143" customFormat="1" ht="31.5" x14ac:dyDescent="0.25">
      <c r="A31" s="169"/>
      <c r="B31" s="170"/>
      <c r="C31" s="171"/>
      <c r="D31" s="171"/>
      <c r="E31" s="171"/>
      <c r="F31" s="172">
        <v>60010101554</v>
      </c>
      <c r="G31" s="173" t="s">
        <v>156</v>
      </c>
      <c r="H31" s="179" t="s">
        <v>86</v>
      </c>
      <c r="I31" s="180"/>
      <c r="J31" s="180"/>
      <c r="K31" s="176">
        <f>SUM(K18:K30)</f>
        <v>47259.64</v>
      </c>
      <c r="L31" s="176">
        <f t="shared" ref="L31:V31" si="9">SUM(L18:L30)</f>
        <v>40170.944000000003</v>
      </c>
      <c r="M31" s="176">
        <f t="shared" si="9"/>
        <v>7089.6959999999999</v>
      </c>
      <c r="N31" s="176"/>
      <c r="O31" s="176">
        <f t="shared" si="9"/>
        <v>1798</v>
      </c>
      <c r="P31" s="176">
        <f t="shared" si="9"/>
        <v>2689</v>
      </c>
      <c r="Q31" s="176">
        <f t="shared" si="9"/>
        <v>0</v>
      </c>
      <c r="R31" s="176">
        <f t="shared" si="9"/>
        <v>0</v>
      </c>
      <c r="S31" s="176">
        <f t="shared" si="9"/>
        <v>2689</v>
      </c>
      <c r="T31" s="176">
        <f t="shared" si="9"/>
        <v>2689</v>
      </c>
      <c r="U31" s="176">
        <f t="shared" si="9"/>
        <v>0</v>
      </c>
      <c r="V31" s="176">
        <f t="shared" si="9"/>
        <v>2602.6959999999999</v>
      </c>
      <c r="W31" s="181"/>
    </row>
    <row r="32" spans="1:23" s="143" customFormat="1" ht="160.5" customHeight="1" x14ac:dyDescent="0.25">
      <c r="A32" s="133">
        <v>22</v>
      </c>
      <c r="B32" s="233"/>
      <c r="C32" s="164">
        <v>2125</v>
      </c>
      <c r="D32" s="233">
        <v>5222</v>
      </c>
      <c r="E32" s="164">
        <v>52</v>
      </c>
      <c r="F32" s="134">
        <v>60010101555</v>
      </c>
      <c r="G32" s="165" t="s">
        <v>172</v>
      </c>
      <c r="H32" s="178" t="s">
        <v>173</v>
      </c>
      <c r="I32" s="166"/>
      <c r="J32" s="166"/>
      <c r="K32" s="237">
        <v>8117</v>
      </c>
      <c r="L32" s="237">
        <v>6899</v>
      </c>
      <c r="M32" s="237">
        <v>1218</v>
      </c>
      <c r="N32" s="137" t="s">
        <v>158</v>
      </c>
      <c r="O32" s="269">
        <v>325</v>
      </c>
      <c r="P32" s="139">
        <f t="shared" ref="P32:P42" si="10">Q32+S32</f>
        <v>400</v>
      </c>
      <c r="Q32" s="269">
        <f>R32</f>
        <v>0</v>
      </c>
      <c r="R32" s="140">
        <v>0</v>
      </c>
      <c r="S32" s="140">
        <f t="shared" si="7"/>
        <v>400</v>
      </c>
      <c r="T32" s="141">
        <v>400</v>
      </c>
      <c r="U32" s="141">
        <v>0</v>
      </c>
      <c r="V32" s="141">
        <f>M32-O32-P32</f>
        <v>493</v>
      </c>
      <c r="W32" s="347" t="s">
        <v>159</v>
      </c>
    </row>
    <row r="33" spans="1:23" s="143" customFormat="1" ht="45" x14ac:dyDescent="0.25">
      <c r="A33" s="133">
        <v>23</v>
      </c>
      <c r="B33" s="14"/>
      <c r="C33" s="164">
        <v>3636</v>
      </c>
      <c r="D33" s="233">
        <v>5011</v>
      </c>
      <c r="E33" s="164">
        <v>50</v>
      </c>
      <c r="F33" s="134">
        <v>60010101555</v>
      </c>
      <c r="G33" s="165" t="s">
        <v>172</v>
      </c>
      <c r="H33" s="178" t="s">
        <v>174</v>
      </c>
      <c r="I33" s="166"/>
      <c r="J33" s="166"/>
      <c r="K33" s="237">
        <v>3130</v>
      </c>
      <c r="L33" s="237">
        <v>2661</v>
      </c>
      <c r="M33" s="237">
        <v>470</v>
      </c>
      <c r="N33" s="137" t="s">
        <v>158</v>
      </c>
      <c r="O33" s="269">
        <v>118</v>
      </c>
      <c r="P33" s="139">
        <f t="shared" si="10"/>
        <v>120</v>
      </c>
      <c r="Q33" s="269">
        <f t="shared" ref="Q33:Q42" si="11">R33</f>
        <v>0</v>
      </c>
      <c r="R33" s="140">
        <v>0</v>
      </c>
      <c r="S33" s="140">
        <f t="shared" si="7"/>
        <v>120</v>
      </c>
      <c r="T33" s="141">
        <v>120</v>
      </c>
      <c r="U33" s="141">
        <v>0</v>
      </c>
      <c r="V33" s="141">
        <f t="shared" ref="V33:V42" si="12">M33-P33</f>
        <v>350</v>
      </c>
      <c r="W33" s="348"/>
    </row>
    <row r="34" spans="1:23" s="143" customFormat="1" ht="45" x14ac:dyDescent="0.25">
      <c r="A34" s="133">
        <v>24</v>
      </c>
      <c r="B34" s="14"/>
      <c r="C34" s="164">
        <v>3636</v>
      </c>
      <c r="D34" s="233">
        <v>5031</v>
      </c>
      <c r="E34" s="164">
        <v>50</v>
      </c>
      <c r="F34" s="134">
        <v>60010101555</v>
      </c>
      <c r="G34" s="165" t="s">
        <v>172</v>
      </c>
      <c r="H34" s="178" t="s">
        <v>175</v>
      </c>
      <c r="I34" s="166"/>
      <c r="J34" s="166"/>
      <c r="K34" s="237">
        <v>776</v>
      </c>
      <c r="L34" s="237">
        <v>660</v>
      </c>
      <c r="M34" s="237">
        <v>116</v>
      </c>
      <c r="N34" s="137" t="s">
        <v>158</v>
      </c>
      <c r="O34" s="269">
        <v>29</v>
      </c>
      <c r="P34" s="139">
        <f t="shared" si="10"/>
        <v>30</v>
      </c>
      <c r="Q34" s="269">
        <f t="shared" si="11"/>
        <v>0</v>
      </c>
      <c r="R34" s="140">
        <v>0</v>
      </c>
      <c r="S34" s="140">
        <f t="shared" si="7"/>
        <v>30</v>
      </c>
      <c r="T34" s="141">
        <v>30</v>
      </c>
      <c r="U34" s="141">
        <v>0</v>
      </c>
      <c r="V34" s="141">
        <f t="shared" si="12"/>
        <v>86</v>
      </c>
      <c r="W34" s="348"/>
    </row>
    <row r="35" spans="1:23" s="143" customFormat="1" ht="45" x14ac:dyDescent="0.25">
      <c r="A35" s="133">
        <v>25</v>
      </c>
      <c r="B35" s="14"/>
      <c r="C35" s="164">
        <v>3636</v>
      </c>
      <c r="D35" s="233">
        <v>5032</v>
      </c>
      <c r="E35" s="164">
        <v>50</v>
      </c>
      <c r="F35" s="134">
        <v>60010101555</v>
      </c>
      <c r="G35" s="165" t="s">
        <v>172</v>
      </c>
      <c r="H35" s="178" t="s">
        <v>176</v>
      </c>
      <c r="I35" s="166"/>
      <c r="J35" s="166"/>
      <c r="K35" s="237">
        <v>282</v>
      </c>
      <c r="L35" s="237">
        <v>239</v>
      </c>
      <c r="M35" s="237">
        <v>42</v>
      </c>
      <c r="N35" s="137" t="s">
        <v>158</v>
      </c>
      <c r="O35" s="269">
        <v>11</v>
      </c>
      <c r="P35" s="139">
        <f t="shared" si="10"/>
        <v>12</v>
      </c>
      <c r="Q35" s="269">
        <f t="shared" si="11"/>
        <v>0</v>
      </c>
      <c r="R35" s="140">
        <v>0</v>
      </c>
      <c r="S35" s="140">
        <f t="shared" si="7"/>
        <v>12</v>
      </c>
      <c r="T35" s="141">
        <v>12</v>
      </c>
      <c r="U35" s="141">
        <v>0</v>
      </c>
      <c r="V35" s="141">
        <f t="shared" si="12"/>
        <v>30</v>
      </c>
      <c r="W35" s="348"/>
    </row>
    <row r="36" spans="1:23" s="143" customFormat="1" ht="30" x14ac:dyDescent="0.25">
      <c r="A36" s="133">
        <v>26</v>
      </c>
      <c r="B36" s="233"/>
      <c r="C36" s="164">
        <v>3636</v>
      </c>
      <c r="D36" s="233">
        <v>5139</v>
      </c>
      <c r="E36" s="164">
        <v>51</v>
      </c>
      <c r="F36" s="134">
        <v>60010101555</v>
      </c>
      <c r="G36" s="165" t="s">
        <v>172</v>
      </c>
      <c r="H36" s="178" t="s">
        <v>177</v>
      </c>
      <c r="I36" s="166"/>
      <c r="J36" s="166"/>
      <c r="K36" s="237">
        <v>50</v>
      </c>
      <c r="L36" s="237">
        <v>43</v>
      </c>
      <c r="M36" s="237">
        <v>8</v>
      </c>
      <c r="N36" s="137" t="s">
        <v>158</v>
      </c>
      <c r="O36" s="269">
        <v>3</v>
      </c>
      <c r="P36" s="139">
        <f t="shared" si="10"/>
        <v>3</v>
      </c>
      <c r="Q36" s="269">
        <f t="shared" si="11"/>
        <v>0</v>
      </c>
      <c r="R36" s="140">
        <v>0</v>
      </c>
      <c r="S36" s="140">
        <f t="shared" si="7"/>
        <v>3</v>
      </c>
      <c r="T36" s="141">
        <v>3</v>
      </c>
      <c r="U36" s="141">
        <v>0</v>
      </c>
      <c r="V36" s="141">
        <f t="shared" si="12"/>
        <v>5</v>
      </c>
      <c r="W36" s="348"/>
    </row>
    <row r="37" spans="1:23" s="143" customFormat="1" ht="45" x14ac:dyDescent="0.25">
      <c r="A37" s="133">
        <v>27</v>
      </c>
      <c r="B37" s="233"/>
      <c r="C37" s="164">
        <v>3636</v>
      </c>
      <c r="D37" s="233">
        <v>5167</v>
      </c>
      <c r="E37" s="164">
        <v>51</v>
      </c>
      <c r="F37" s="134">
        <v>60010101555</v>
      </c>
      <c r="G37" s="165" t="s">
        <v>172</v>
      </c>
      <c r="H37" s="178" t="s">
        <v>178</v>
      </c>
      <c r="I37" s="166"/>
      <c r="J37" s="166"/>
      <c r="K37" s="237">
        <v>60</v>
      </c>
      <c r="L37" s="237">
        <v>51</v>
      </c>
      <c r="M37" s="237">
        <v>9</v>
      </c>
      <c r="N37" s="137" t="s">
        <v>158</v>
      </c>
      <c r="O37" s="269">
        <v>2</v>
      </c>
      <c r="P37" s="139">
        <f t="shared" si="10"/>
        <v>5</v>
      </c>
      <c r="Q37" s="269">
        <f t="shared" si="11"/>
        <v>0</v>
      </c>
      <c r="R37" s="140">
        <v>0</v>
      </c>
      <c r="S37" s="140">
        <f t="shared" si="7"/>
        <v>5</v>
      </c>
      <c r="T37" s="141">
        <v>5</v>
      </c>
      <c r="U37" s="141">
        <v>0</v>
      </c>
      <c r="V37" s="141">
        <f t="shared" si="12"/>
        <v>4</v>
      </c>
      <c r="W37" s="348"/>
    </row>
    <row r="38" spans="1:23" s="143" customFormat="1" ht="30" x14ac:dyDescent="0.25">
      <c r="A38" s="133">
        <v>28</v>
      </c>
      <c r="B38" s="233"/>
      <c r="C38" s="164">
        <v>3636</v>
      </c>
      <c r="D38" s="233">
        <v>5169</v>
      </c>
      <c r="E38" s="164">
        <v>51</v>
      </c>
      <c r="F38" s="134">
        <v>60010101555</v>
      </c>
      <c r="G38" s="165" t="s">
        <v>172</v>
      </c>
      <c r="H38" s="178" t="s">
        <v>179</v>
      </c>
      <c r="I38" s="166"/>
      <c r="J38" s="166"/>
      <c r="K38" s="237">
        <v>50</v>
      </c>
      <c r="L38" s="237">
        <v>43</v>
      </c>
      <c r="M38" s="237">
        <v>8</v>
      </c>
      <c r="N38" s="137" t="s">
        <v>158</v>
      </c>
      <c r="O38" s="269">
        <v>0</v>
      </c>
      <c r="P38" s="139">
        <f t="shared" si="10"/>
        <v>5</v>
      </c>
      <c r="Q38" s="269">
        <f t="shared" si="11"/>
        <v>0</v>
      </c>
      <c r="R38" s="140">
        <v>0</v>
      </c>
      <c r="S38" s="140">
        <f t="shared" si="7"/>
        <v>5</v>
      </c>
      <c r="T38" s="141">
        <v>5</v>
      </c>
      <c r="U38" s="141">
        <v>0</v>
      </c>
      <c r="V38" s="141">
        <f t="shared" si="12"/>
        <v>3</v>
      </c>
      <c r="W38" s="348"/>
    </row>
    <row r="39" spans="1:23" s="143" customFormat="1" ht="45" x14ac:dyDescent="0.25">
      <c r="A39" s="133">
        <v>29</v>
      </c>
      <c r="B39" s="233"/>
      <c r="C39" s="164">
        <v>3636</v>
      </c>
      <c r="D39" s="233">
        <v>5173</v>
      </c>
      <c r="E39" s="164">
        <v>51</v>
      </c>
      <c r="F39" s="134">
        <v>60010101555</v>
      </c>
      <c r="G39" s="165" t="s">
        <v>172</v>
      </c>
      <c r="H39" s="178" t="s">
        <v>180</v>
      </c>
      <c r="I39" s="166"/>
      <c r="J39" s="166"/>
      <c r="K39" s="237">
        <v>30</v>
      </c>
      <c r="L39" s="237">
        <v>26</v>
      </c>
      <c r="M39" s="237">
        <v>5</v>
      </c>
      <c r="N39" s="137" t="s">
        <v>158</v>
      </c>
      <c r="O39" s="269">
        <v>1</v>
      </c>
      <c r="P39" s="139">
        <f t="shared" si="10"/>
        <v>3</v>
      </c>
      <c r="Q39" s="269">
        <f t="shared" si="11"/>
        <v>0</v>
      </c>
      <c r="R39" s="140">
        <v>0</v>
      </c>
      <c r="S39" s="140">
        <f t="shared" si="7"/>
        <v>3</v>
      </c>
      <c r="T39" s="141">
        <v>3</v>
      </c>
      <c r="U39" s="141">
        <v>0</v>
      </c>
      <c r="V39" s="141">
        <f t="shared" si="12"/>
        <v>2</v>
      </c>
      <c r="W39" s="348"/>
    </row>
    <row r="40" spans="1:23" s="143" customFormat="1" ht="30" x14ac:dyDescent="0.25">
      <c r="A40" s="133">
        <v>30</v>
      </c>
      <c r="B40" s="233"/>
      <c r="C40" s="164">
        <v>3636</v>
      </c>
      <c r="D40" s="233">
        <v>5175</v>
      </c>
      <c r="E40" s="164">
        <v>51</v>
      </c>
      <c r="F40" s="134">
        <v>60010101555</v>
      </c>
      <c r="G40" s="165" t="s">
        <v>172</v>
      </c>
      <c r="H40" s="178" t="s">
        <v>181</v>
      </c>
      <c r="I40" s="166"/>
      <c r="J40" s="166"/>
      <c r="K40" s="237">
        <v>40</v>
      </c>
      <c r="L40" s="237">
        <v>34</v>
      </c>
      <c r="M40" s="237">
        <v>6</v>
      </c>
      <c r="N40" s="137" t="s">
        <v>158</v>
      </c>
      <c r="O40" s="269">
        <v>1</v>
      </c>
      <c r="P40" s="139">
        <f t="shared" si="10"/>
        <v>5</v>
      </c>
      <c r="Q40" s="269">
        <f t="shared" si="11"/>
        <v>0</v>
      </c>
      <c r="R40" s="140">
        <v>0</v>
      </c>
      <c r="S40" s="140">
        <f t="shared" si="7"/>
        <v>5</v>
      </c>
      <c r="T40" s="141">
        <v>5</v>
      </c>
      <c r="U40" s="141">
        <v>0</v>
      </c>
      <c r="V40" s="141">
        <f t="shared" si="12"/>
        <v>1</v>
      </c>
      <c r="W40" s="348"/>
    </row>
    <row r="41" spans="1:23" s="143" customFormat="1" ht="45" x14ac:dyDescent="0.25">
      <c r="A41" s="133">
        <v>31</v>
      </c>
      <c r="B41" s="233"/>
      <c r="C41" s="164">
        <v>3636</v>
      </c>
      <c r="D41" s="233">
        <v>5176</v>
      </c>
      <c r="E41" s="164">
        <v>51</v>
      </c>
      <c r="F41" s="134">
        <v>60010101555</v>
      </c>
      <c r="G41" s="165" t="s">
        <v>172</v>
      </c>
      <c r="H41" s="178" t="s">
        <v>182</v>
      </c>
      <c r="I41" s="166"/>
      <c r="J41" s="166"/>
      <c r="K41" s="237">
        <v>50</v>
      </c>
      <c r="L41" s="237">
        <v>43</v>
      </c>
      <c r="M41" s="237">
        <v>8</v>
      </c>
      <c r="N41" s="137" t="s">
        <v>158</v>
      </c>
      <c r="O41" s="269">
        <v>2</v>
      </c>
      <c r="P41" s="139">
        <f t="shared" si="10"/>
        <v>3</v>
      </c>
      <c r="Q41" s="269">
        <f t="shared" si="11"/>
        <v>0</v>
      </c>
      <c r="R41" s="140">
        <v>0</v>
      </c>
      <c r="S41" s="140">
        <f t="shared" si="7"/>
        <v>3</v>
      </c>
      <c r="T41" s="141">
        <v>3</v>
      </c>
      <c r="U41" s="141">
        <v>0</v>
      </c>
      <c r="V41" s="141">
        <f t="shared" si="12"/>
        <v>5</v>
      </c>
      <c r="W41" s="348"/>
    </row>
    <row r="42" spans="1:23" s="143" customFormat="1" ht="45" x14ac:dyDescent="0.25">
      <c r="A42" s="133">
        <v>32</v>
      </c>
      <c r="B42" s="14"/>
      <c r="C42" s="164">
        <v>3636</v>
      </c>
      <c r="D42" s="233">
        <v>5424</v>
      </c>
      <c r="E42" s="164">
        <v>54</v>
      </c>
      <c r="F42" s="134">
        <v>60010101555</v>
      </c>
      <c r="G42" s="165" t="s">
        <v>172</v>
      </c>
      <c r="H42" s="178" t="s">
        <v>183</v>
      </c>
      <c r="I42" s="166"/>
      <c r="J42" s="166"/>
      <c r="K42" s="237">
        <v>20</v>
      </c>
      <c r="L42" s="237">
        <v>17</v>
      </c>
      <c r="M42" s="237">
        <v>3</v>
      </c>
      <c r="N42" s="137" t="s">
        <v>158</v>
      </c>
      <c r="O42" s="269">
        <v>1</v>
      </c>
      <c r="P42" s="139">
        <f t="shared" si="10"/>
        <v>3</v>
      </c>
      <c r="Q42" s="269">
        <f t="shared" si="11"/>
        <v>0</v>
      </c>
      <c r="R42" s="140">
        <v>0</v>
      </c>
      <c r="S42" s="140">
        <f t="shared" si="7"/>
        <v>3</v>
      </c>
      <c r="T42" s="141">
        <v>3</v>
      </c>
      <c r="U42" s="141">
        <v>0</v>
      </c>
      <c r="V42" s="141">
        <f t="shared" si="12"/>
        <v>0</v>
      </c>
      <c r="W42" s="349"/>
    </row>
    <row r="43" spans="1:23" s="143" customFormat="1" ht="31.5" x14ac:dyDescent="0.25">
      <c r="A43" s="169"/>
      <c r="B43" s="170"/>
      <c r="C43" s="171"/>
      <c r="D43" s="171"/>
      <c r="E43" s="171"/>
      <c r="F43" s="172">
        <v>60010101555</v>
      </c>
      <c r="G43" s="173" t="s">
        <v>172</v>
      </c>
      <c r="H43" s="179" t="s">
        <v>86</v>
      </c>
      <c r="I43" s="180"/>
      <c r="J43" s="180"/>
      <c r="K43" s="176">
        <f>SUM(K32:K42)</f>
        <v>12605</v>
      </c>
      <c r="L43" s="176">
        <f t="shared" ref="L43:V43" si="13">SUM(L32:L42)</f>
        <v>10716</v>
      </c>
      <c r="M43" s="176">
        <f t="shared" si="13"/>
        <v>1893</v>
      </c>
      <c r="N43" s="176"/>
      <c r="O43" s="176">
        <f t="shared" si="13"/>
        <v>493</v>
      </c>
      <c r="P43" s="176">
        <f t="shared" si="13"/>
        <v>589</v>
      </c>
      <c r="Q43" s="176">
        <f t="shared" si="13"/>
        <v>0</v>
      </c>
      <c r="R43" s="176">
        <f t="shared" si="13"/>
        <v>0</v>
      </c>
      <c r="S43" s="176">
        <f t="shared" si="13"/>
        <v>589</v>
      </c>
      <c r="T43" s="176">
        <f t="shared" si="13"/>
        <v>589</v>
      </c>
      <c r="U43" s="176">
        <f t="shared" si="13"/>
        <v>0</v>
      </c>
      <c r="V43" s="176">
        <f t="shared" si="13"/>
        <v>979</v>
      </c>
      <c r="W43" s="181"/>
    </row>
    <row r="44" spans="1:23" s="143" customFormat="1" ht="60" x14ac:dyDescent="0.25">
      <c r="A44" s="133">
        <v>33</v>
      </c>
      <c r="B44" s="14"/>
      <c r="C44" s="164">
        <v>3636</v>
      </c>
      <c r="D44" s="164">
        <v>5011</v>
      </c>
      <c r="E44" s="164">
        <v>50</v>
      </c>
      <c r="F44" s="134">
        <v>60010101635</v>
      </c>
      <c r="G44" s="165" t="s">
        <v>184</v>
      </c>
      <c r="H44" s="178" t="s">
        <v>185</v>
      </c>
      <c r="I44" s="166"/>
      <c r="J44" s="166"/>
      <c r="K44" s="237">
        <v>3210</v>
      </c>
      <c r="L44" s="182">
        <v>3050</v>
      </c>
      <c r="M44" s="237">
        <v>161</v>
      </c>
      <c r="N44" s="137" t="s">
        <v>186</v>
      </c>
      <c r="O44" s="138">
        <v>0</v>
      </c>
      <c r="P44" s="139">
        <f>Q44+S44</f>
        <v>1472</v>
      </c>
      <c r="Q44" s="269">
        <f>R44</f>
        <v>1398</v>
      </c>
      <c r="R44" s="140">
        <v>1398</v>
      </c>
      <c r="S44" s="250">
        <f>T44+U44</f>
        <v>74</v>
      </c>
      <c r="T44" s="141">
        <v>74</v>
      </c>
      <c r="U44" s="141">
        <v>0</v>
      </c>
      <c r="V44" s="141">
        <v>1739</v>
      </c>
      <c r="W44" s="347" t="s">
        <v>187</v>
      </c>
    </row>
    <row r="45" spans="1:23" s="143" customFormat="1" ht="75" x14ac:dyDescent="0.25">
      <c r="A45" s="133">
        <v>34</v>
      </c>
      <c r="B45" s="14"/>
      <c r="C45" s="164">
        <v>3636</v>
      </c>
      <c r="D45" s="164">
        <v>5031</v>
      </c>
      <c r="E45" s="164">
        <v>50</v>
      </c>
      <c r="F45" s="134">
        <v>60010101635</v>
      </c>
      <c r="G45" s="165" t="s">
        <v>184</v>
      </c>
      <c r="H45" s="178" t="s">
        <v>188</v>
      </c>
      <c r="I45" s="166"/>
      <c r="J45" s="166"/>
      <c r="K45" s="237">
        <v>804</v>
      </c>
      <c r="L45" s="237">
        <v>764</v>
      </c>
      <c r="M45" s="237">
        <v>40</v>
      </c>
      <c r="N45" s="137" t="s">
        <v>186</v>
      </c>
      <c r="O45" s="138">
        <v>0</v>
      </c>
      <c r="P45" s="139">
        <f>Q45+S45</f>
        <v>368</v>
      </c>
      <c r="Q45" s="269">
        <f t="shared" ref="Q45:Q49" si="14">R45</f>
        <v>350</v>
      </c>
      <c r="R45" s="140">
        <v>350</v>
      </c>
      <c r="S45" s="250">
        <f t="shared" ref="S45:S49" si="15">T45+U45</f>
        <v>18</v>
      </c>
      <c r="T45" s="141">
        <v>18</v>
      </c>
      <c r="U45" s="141">
        <v>0</v>
      </c>
      <c r="V45" s="141">
        <v>436</v>
      </c>
      <c r="W45" s="348"/>
    </row>
    <row r="46" spans="1:23" s="143" customFormat="1" ht="75" x14ac:dyDescent="0.25">
      <c r="A46" s="133">
        <v>35</v>
      </c>
      <c r="B46" s="14"/>
      <c r="C46" s="164">
        <v>3636</v>
      </c>
      <c r="D46" s="164">
        <v>5032</v>
      </c>
      <c r="E46" s="164">
        <v>50</v>
      </c>
      <c r="F46" s="134">
        <v>60010101635</v>
      </c>
      <c r="G46" s="165" t="s">
        <v>184</v>
      </c>
      <c r="H46" s="178" t="s">
        <v>189</v>
      </c>
      <c r="I46" s="166"/>
      <c r="J46" s="166"/>
      <c r="K46" s="237">
        <v>292</v>
      </c>
      <c r="L46" s="237">
        <v>277</v>
      </c>
      <c r="M46" s="237">
        <v>15</v>
      </c>
      <c r="N46" s="137" t="s">
        <v>186</v>
      </c>
      <c r="O46" s="138">
        <v>0</v>
      </c>
      <c r="P46" s="139">
        <f t="shared" ref="P46:P47" si="16">Q46+S46</f>
        <v>134</v>
      </c>
      <c r="Q46" s="269">
        <f t="shared" si="14"/>
        <v>127</v>
      </c>
      <c r="R46" s="140">
        <v>127</v>
      </c>
      <c r="S46" s="250">
        <f t="shared" si="15"/>
        <v>7</v>
      </c>
      <c r="T46" s="141">
        <v>7</v>
      </c>
      <c r="U46" s="141">
        <v>0</v>
      </c>
      <c r="V46" s="141">
        <v>158</v>
      </c>
      <c r="W46" s="348"/>
    </row>
    <row r="47" spans="1:23" s="143" customFormat="1" ht="47.25" customHeight="1" x14ac:dyDescent="0.25">
      <c r="A47" s="133">
        <v>36</v>
      </c>
      <c r="B47" s="14"/>
      <c r="C47" s="164">
        <v>3636</v>
      </c>
      <c r="D47" s="164">
        <v>5424</v>
      </c>
      <c r="E47" s="164">
        <v>54</v>
      </c>
      <c r="F47" s="134">
        <v>60010101635</v>
      </c>
      <c r="G47" s="165" t="s">
        <v>184</v>
      </c>
      <c r="H47" s="178" t="s">
        <v>190</v>
      </c>
      <c r="I47" s="166"/>
      <c r="J47" s="166"/>
      <c r="K47" s="237">
        <v>30</v>
      </c>
      <c r="L47" s="237">
        <v>28</v>
      </c>
      <c r="M47" s="237">
        <v>2</v>
      </c>
      <c r="N47" s="137" t="s">
        <v>186</v>
      </c>
      <c r="O47" s="138">
        <v>0</v>
      </c>
      <c r="P47" s="139">
        <f t="shared" si="16"/>
        <v>30</v>
      </c>
      <c r="Q47" s="269">
        <f t="shared" si="14"/>
        <v>28</v>
      </c>
      <c r="R47" s="140">
        <v>28</v>
      </c>
      <c r="S47" s="250">
        <f t="shared" si="15"/>
        <v>2</v>
      </c>
      <c r="T47" s="141">
        <v>2</v>
      </c>
      <c r="U47" s="141">
        <v>0</v>
      </c>
      <c r="V47" s="141">
        <f>K47-P47</f>
        <v>0</v>
      </c>
      <c r="W47" s="349"/>
    </row>
    <row r="48" spans="1:23" s="143" customFormat="1" ht="52.5" customHeight="1" x14ac:dyDescent="0.25">
      <c r="A48" s="184"/>
      <c r="B48" s="185"/>
      <c r="C48" s="185"/>
      <c r="D48" s="185"/>
      <c r="E48" s="185"/>
      <c r="F48" s="186">
        <v>60010101635</v>
      </c>
      <c r="G48" s="187" t="s">
        <v>191</v>
      </c>
      <c r="H48" s="188" t="s">
        <v>86</v>
      </c>
      <c r="I48" s="189"/>
      <c r="J48" s="189"/>
      <c r="K48" s="190">
        <f>SUM(K44:K47)</f>
        <v>4336</v>
      </c>
      <c r="L48" s="190">
        <f t="shared" ref="L48:V48" si="17">SUM(L44:L47)</f>
        <v>4119</v>
      </c>
      <c r="M48" s="190">
        <f t="shared" si="17"/>
        <v>218</v>
      </c>
      <c r="N48" s="190"/>
      <c r="O48" s="190">
        <f t="shared" si="17"/>
        <v>0</v>
      </c>
      <c r="P48" s="190">
        <f t="shared" si="17"/>
        <v>2004</v>
      </c>
      <c r="Q48" s="190">
        <f t="shared" si="17"/>
        <v>1903</v>
      </c>
      <c r="R48" s="190">
        <f t="shared" si="17"/>
        <v>1903</v>
      </c>
      <c r="S48" s="190">
        <f t="shared" si="17"/>
        <v>101</v>
      </c>
      <c r="T48" s="190">
        <f t="shared" si="17"/>
        <v>101</v>
      </c>
      <c r="U48" s="190">
        <f t="shared" si="17"/>
        <v>0</v>
      </c>
      <c r="V48" s="190">
        <f t="shared" si="17"/>
        <v>2333</v>
      </c>
      <c r="W48" s="191"/>
    </row>
    <row r="49" spans="1:24" s="143" customFormat="1" ht="272.25" customHeight="1" x14ac:dyDescent="0.25">
      <c r="A49" s="133">
        <v>37</v>
      </c>
      <c r="B49" s="14"/>
      <c r="C49" s="164">
        <v>3636</v>
      </c>
      <c r="D49" s="164">
        <v>5169</v>
      </c>
      <c r="E49" s="164">
        <v>51</v>
      </c>
      <c r="F49" s="134">
        <v>60010101636</v>
      </c>
      <c r="G49" s="165" t="s">
        <v>192</v>
      </c>
      <c r="H49" s="178" t="s">
        <v>193</v>
      </c>
      <c r="I49" s="166"/>
      <c r="J49" s="166"/>
      <c r="K49" s="237">
        <f>(K48)*0.2</f>
        <v>867.2</v>
      </c>
      <c r="L49" s="237">
        <v>824</v>
      </c>
      <c r="M49" s="237">
        <v>43</v>
      </c>
      <c r="N49" s="137" t="s">
        <v>186</v>
      </c>
      <c r="O49" s="138">
        <v>0</v>
      </c>
      <c r="P49" s="139">
        <f>Q49+S49</f>
        <v>398</v>
      </c>
      <c r="Q49" s="269">
        <f t="shared" si="14"/>
        <v>378</v>
      </c>
      <c r="R49" s="140">
        <v>378</v>
      </c>
      <c r="S49" s="250">
        <f t="shared" si="15"/>
        <v>20</v>
      </c>
      <c r="T49" s="141">
        <v>20</v>
      </c>
      <c r="U49" s="141">
        <v>0</v>
      </c>
      <c r="V49" s="141">
        <f>K49-P49</f>
        <v>469.20000000000005</v>
      </c>
      <c r="W49" s="270" t="s">
        <v>187</v>
      </c>
    </row>
    <row r="50" spans="1:24" s="143" customFormat="1" ht="31.5" x14ac:dyDescent="0.25">
      <c r="A50" s="184"/>
      <c r="B50" s="185"/>
      <c r="C50" s="185"/>
      <c r="D50" s="185"/>
      <c r="E50" s="185"/>
      <c r="F50" s="186">
        <v>60010101636</v>
      </c>
      <c r="G50" s="187" t="s">
        <v>194</v>
      </c>
      <c r="H50" s="188" t="s">
        <v>86</v>
      </c>
      <c r="I50" s="189"/>
      <c r="J50" s="189"/>
      <c r="K50" s="190">
        <f>K49</f>
        <v>867.2</v>
      </c>
      <c r="L50" s="190">
        <f t="shared" ref="L50:V50" si="18">L49</f>
        <v>824</v>
      </c>
      <c r="M50" s="190">
        <f t="shared" si="18"/>
        <v>43</v>
      </c>
      <c r="N50" s="190"/>
      <c r="O50" s="190">
        <f t="shared" si="18"/>
        <v>0</v>
      </c>
      <c r="P50" s="190">
        <f t="shared" si="18"/>
        <v>398</v>
      </c>
      <c r="Q50" s="190">
        <f t="shared" si="18"/>
        <v>378</v>
      </c>
      <c r="R50" s="190">
        <f t="shared" si="18"/>
        <v>378</v>
      </c>
      <c r="S50" s="190">
        <f t="shared" si="18"/>
        <v>20</v>
      </c>
      <c r="T50" s="190">
        <f t="shared" si="18"/>
        <v>20</v>
      </c>
      <c r="U50" s="190">
        <f t="shared" si="18"/>
        <v>0</v>
      </c>
      <c r="V50" s="190">
        <f t="shared" si="18"/>
        <v>469.20000000000005</v>
      </c>
      <c r="W50" s="191"/>
    </row>
    <row r="51" spans="1:24" s="143" customFormat="1" ht="129.75" customHeight="1" x14ac:dyDescent="0.25">
      <c r="A51" s="133">
        <v>38</v>
      </c>
      <c r="B51" s="14"/>
      <c r="C51" s="164">
        <v>3639</v>
      </c>
      <c r="D51" s="164">
        <v>5169</v>
      </c>
      <c r="E51" s="164">
        <v>51</v>
      </c>
      <c r="F51" s="134">
        <v>60010000000</v>
      </c>
      <c r="G51" s="165" t="s">
        <v>195</v>
      </c>
      <c r="H51" s="168" t="s">
        <v>196</v>
      </c>
      <c r="I51" s="166"/>
      <c r="J51" s="166"/>
      <c r="K51" s="237">
        <v>10000</v>
      </c>
      <c r="L51" s="237">
        <v>9500</v>
      </c>
      <c r="M51" s="237">
        <v>500</v>
      </c>
      <c r="N51" s="271" t="s">
        <v>197</v>
      </c>
      <c r="O51" s="138">
        <v>0</v>
      </c>
      <c r="P51" s="139">
        <f>Q51+S51</f>
        <v>10000</v>
      </c>
      <c r="Q51" s="269">
        <f>R51</f>
        <v>9500</v>
      </c>
      <c r="R51" s="140">
        <f>10000*0.95</f>
        <v>9500</v>
      </c>
      <c r="S51" s="250">
        <f>T51</f>
        <v>500</v>
      </c>
      <c r="T51" s="183">
        <v>500</v>
      </c>
      <c r="U51" s="141">
        <v>0</v>
      </c>
      <c r="V51" s="141">
        <f>K51-P51</f>
        <v>0</v>
      </c>
      <c r="W51" s="272" t="s">
        <v>198</v>
      </c>
    </row>
    <row r="52" spans="1:24" s="143" customFormat="1" ht="47.25" x14ac:dyDescent="0.25">
      <c r="A52" s="184"/>
      <c r="B52" s="185"/>
      <c r="C52" s="185"/>
      <c r="D52" s="185"/>
      <c r="E52" s="185"/>
      <c r="F52" s="186">
        <v>60010000000</v>
      </c>
      <c r="G52" s="187" t="s">
        <v>195</v>
      </c>
      <c r="H52" s="188" t="s">
        <v>86</v>
      </c>
      <c r="I52" s="189"/>
      <c r="J52" s="189"/>
      <c r="K52" s="190">
        <v>24000</v>
      </c>
      <c r="L52" s="190">
        <f>K52*0.95</f>
        <v>22800</v>
      </c>
      <c r="M52" s="190">
        <f>K52*0.05</f>
        <v>1200</v>
      </c>
      <c r="N52" s="190"/>
      <c r="O52" s="190">
        <f t="shared" ref="O52:U52" si="19">O51</f>
        <v>0</v>
      </c>
      <c r="P52" s="190">
        <f t="shared" si="19"/>
        <v>10000</v>
      </c>
      <c r="Q52" s="190">
        <f t="shared" si="19"/>
        <v>9500</v>
      </c>
      <c r="R52" s="190">
        <f t="shared" si="19"/>
        <v>9500</v>
      </c>
      <c r="S52" s="190">
        <f t="shared" si="19"/>
        <v>500</v>
      </c>
      <c r="T52" s="190">
        <f t="shared" si="19"/>
        <v>500</v>
      </c>
      <c r="U52" s="190">
        <f t="shared" si="19"/>
        <v>0</v>
      </c>
      <c r="V52" s="190">
        <f>K52-P52</f>
        <v>14000</v>
      </c>
      <c r="W52" s="191"/>
    </row>
    <row r="53" spans="1:24" s="132" customFormat="1" ht="20.25" hidden="1" x14ac:dyDescent="0.3">
      <c r="A53" s="22" t="s">
        <v>17</v>
      </c>
      <c r="B53" s="22"/>
      <c r="C53" s="22"/>
      <c r="D53" s="22"/>
      <c r="E53" s="22"/>
      <c r="F53" s="22"/>
      <c r="G53" s="22"/>
      <c r="H53" s="22"/>
      <c r="I53" s="22"/>
      <c r="J53" s="22"/>
      <c r="K53" s="15">
        <f>SUM(K54)</f>
        <v>0</v>
      </c>
      <c r="L53" s="15">
        <f>SUM(L54)</f>
        <v>0</v>
      </c>
      <c r="M53" s="15">
        <f>SUM(M54)</f>
        <v>0</v>
      </c>
      <c r="N53" s="16"/>
      <c r="O53" s="15">
        <f>SUM(O54)</f>
        <v>0</v>
      </c>
      <c r="P53" s="23"/>
      <c r="Q53" s="23">
        <f>SUM(Q54)</f>
        <v>0</v>
      </c>
      <c r="R53" s="23">
        <f t="shared" ref="R53:U53" si="20">SUM(R54)</f>
        <v>0</v>
      </c>
      <c r="S53" s="23">
        <f t="shared" si="20"/>
        <v>0</v>
      </c>
      <c r="T53" s="23">
        <f t="shared" si="20"/>
        <v>0</v>
      </c>
      <c r="U53" s="23">
        <f t="shared" si="20"/>
        <v>0</v>
      </c>
      <c r="V53" s="15">
        <v>0</v>
      </c>
      <c r="W53" s="13"/>
    </row>
    <row r="54" spans="1:24" s="143" customFormat="1" ht="15.75" hidden="1" x14ac:dyDescent="0.25">
      <c r="A54" s="133">
        <v>1</v>
      </c>
      <c r="B54" s="133"/>
      <c r="C54" s="14"/>
      <c r="D54" s="14"/>
      <c r="E54" s="14"/>
      <c r="F54" s="144"/>
      <c r="G54" s="145"/>
      <c r="H54" s="247"/>
      <c r="I54" s="248"/>
      <c r="J54" s="136"/>
      <c r="K54" s="237"/>
      <c r="L54" s="237"/>
      <c r="M54" s="237"/>
      <c r="N54" s="137"/>
      <c r="O54" s="138">
        <v>0</v>
      </c>
      <c r="P54" s="139"/>
      <c r="Q54" s="138">
        <f t="shared" ref="Q54" si="21">SUM(R54:S54)</f>
        <v>0</v>
      </c>
      <c r="R54" s="138"/>
      <c r="S54" s="138"/>
      <c r="T54" s="141"/>
      <c r="U54" s="141"/>
      <c r="V54" s="141"/>
      <c r="W54" s="142"/>
    </row>
    <row r="55" spans="1:24" ht="23.25" x14ac:dyDescent="0.25">
      <c r="A55" s="235" t="s">
        <v>88</v>
      </c>
      <c r="B55" s="235"/>
      <c r="C55" s="235"/>
      <c r="D55" s="235"/>
      <c r="E55" s="235"/>
      <c r="F55" s="235"/>
      <c r="G55" s="235"/>
      <c r="H55" s="235"/>
      <c r="I55" s="235"/>
      <c r="J55" s="235"/>
      <c r="K55" s="17">
        <f>K53+K8</f>
        <v>92867.839999999997</v>
      </c>
      <c r="L55" s="17">
        <f>L53+L8</f>
        <v>78629.944000000003</v>
      </c>
      <c r="M55" s="17">
        <f>M53+M8</f>
        <v>10443.696</v>
      </c>
      <c r="N55" s="17"/>
      <c r="O55" s="17">
        <f t="shared" ref="O55:V55" si="22">O53+O8</f>
        <v>2291</v>
      </c>
      <c r="P55" s="17">
        <f t="shared" si="22"/>
        <v>16509</v>
      </c>
      <c r="Q55" s="17">
        <f t="shared" si="22"/>
        <v>12610</v>
      </c>
      <c r="R55" s="17">
        <f t="shared" si="22"/>
        <v>12610</v>
      </c>
      <c r="S55" s="17">
        <f t="shared" si="22"/>
        <v>3899</v>
      </c>
      <c r="T55" s="17">
        <f t="shared" si="22"/>
        <v>3899</v>
      </c>
      <c r="U55" s="17">
        <f t="shared" si="22"/>
        <v>0</v>
      </c>
      <c r="V55" s="17">
        <f t="shared" si="22"/>
        <v>23354.896000000001</v>
      </c>
      <c r="W55" s="19"/>
    </row>
    <row r="56" spans="1:24" s="127" customFormat="1" x14ac:dyDescent="0.25">
      <c r="A56" s="125"/>
      <c r="B56" s="125"/>
      <c r="C56" s="125"/>
      <c r="D56" s="125"/>
      <c r="E56" s="125"/>
      <c r="F56" s="125"/>
      <c r="G56" s="146"/>
      <c r="H56" s="125"/>
      <c r="I56" s="147"/>
      <c r="J56" s="148"/>
      <c r="K56" s="149"/>
      <c r="L56" s="149"/>
      <c r="M56" s="149"/>
      <c r="N56" s="150"/>
      <c r="O56" s="150"/>
      <c r="W56" s="151"/>
      <c r="X56" s="7"/>
    </row>
    <row r="57" spans="1:24" s="127" customFormat="1" x14ac:dyDescent="0.25">
      <c r="A57" s="125"/>
      <c r="B57" s="125"/>
      <c r="C57" s="125"/>
      <c r="D57" s="125"/>
      <c r="E57" s="125"/>
      <c r="F57" s="125"/>
      <c r="G57" s="125"/>
      <c r="H57" s="125"/>
      <c r="I57" s="152"/>
      <c r="J57" s="153"/>
      <c r="K57" s="154"/>
      <c r="L57" s="154"/>
      <c r="M57" s="154"/>
      <c r="W57" s="151"/>
      <c r="X57" s="7"/>
    </row>
    <row r="58" spans="1:24" s="127" customFormat="1" ht="18" x14ac:dyDescent="0.25">
      <c r="A58" s="155"/>
      <c r="B58" s="155"/>
      <c r="C58" s="155"/>
      <c r="D58" s="155"/>
      <c r="E58" s="155"/>
      <c r="F58" s="155"/>
      <c r="G58" s="155"/>
      <c r="H58" s="155"/>
      <c r="I58" s="155"/>
      <c r="J58" s="155"/>
      <c r="K58" s="155"/>
      <c r="L58" s="155"/>
      <c r="M58" s="155"/>
      <c r="N58" s="155"/>
      <c r="O58" s="155"/>
      <c r="P58" s="155"/>
      <c r="W58" s="151"/>
      <c r="X58" s="7"/>
    </row>
    <row r="59" spans="1:24" s="161" customFormat="1" x14ac:dyDescent="0.2">
      <c r="A59" s="156"/>
      <c r="B59" s="157"/>
      <c r="C59" s="156"/>
      <c r="D59" s="157"/>
      <c r="E59" s="157"/>
      <c r="F59" s="157"/>
      <c r="G59" s="157"/>
      <c r="H59" s="157"/>
      <c r="I59" s="158"/>
      <c r="J59" s="159"/>
      <c r="K59" s="160"/>
      <c r="L59" s="160"/>
      <c r="M59" s="160"/>
      <c r="W59" s="162"/>
      <c r="X59" s="163"/>
    </row>
    <row r="60" spans="1:24" s="127" customFormat="1" x14ac:dyDescent="0.25">
      <c r="A60" s="125"/>
      <c r="B60" s="125"/>
      <c r="C60" s="125"/>
      <c r="D60" s="125"/>
      <c r="E60" s="125"/>
      <c r="F60" s="125"/>
      <c r="G60" s="125"/>
      <c r="H60" s="125"/>
      <c r="I60" s="7"/>
      <c r="J60" s="153"/>
      <c r="K60" s="154"/>
      <c r="L60" s="154"/>
      <c r="M60" s="154"/>
      <c r="W60" s="151"/>
      <c r="X60" s="7"/>
    </row>
    <row r="61" spans="1:24" s="127" customFormat="1" x14ac:dyDescent="0.25">
      <c r="A61" s="125"/>
      <c r="B61" s="125"/>
      <c r="C61" s="125"/>
      <c r="D61" s="125"/>
      <c r="E61" s="125"/>
      <c r="F61" s="125"/>
      <c r="G61" s="125"/>
      <c r="H61" s="125"/>
      <c r="I61" s="7"/>
      <c r="J61" s="153"/>
      <c r="K61" s="154"/>
      <c r="L61" s="154"/>
      <c r="M61" s="154"/>
      <c r="W61" s="151"/>
      <c r="X61" s="7"/>
    </row>
    <row r="62" spans="1:24" s="127" customFormat="1" x14ac:dyDescent="0.25">
      <c r="A62" s="125"/>
      <c r="B62" s="125"/>
      <c r="C62" s="125"/>
      <c r="D62" s="125"/>
      <c r="E62" s="125"/>
      <c r="F62" s="125"/>
      <c r="G62" s="125"/>
      <c r="H62" s="125"/>
      <c r="I62" s="7"/>
      <c r="J62" s="153"/>
      <c r="K62" s="154"/>
      <c r="L62" s="154"/>
      <c r="M62" s="154"/>
      <c r="W62" s="151"/>
      <c r="X62" s="7"/>
    </row>
    <row r="63" spans="1:24" s="127" customFormat="1" x14ac:dyDescent="0.25">
      <c r="A63" s="125"/>
      <c r="B63" s="125"/>
      <c r="C63" s="125"/>
      <c r="D63" s="125"/>
      <c r="E63" s="125"/>
      <c r="F63" s="125"/>
      <c r="G63" s="125"/>
      <c r="H63" s="125"/>
      <c r="I63" s="7"/>
      <c r="J63" s="153"/>
      <c r="K63" s="154"/>
      <c r="L63" s="154"/>
      <c r="M63" s="154"/>
      <c r="W63" s="151"/>
      <c r="X63" s="7"/>
    </row>
    <row r="64" spans="1:24" s="127" customFormat="1" x14ac:dyDescent="0.25">
      <c r="A64" s="125"/>
      <c r="B64" s="125"/>
      <c r="C64" s="125"/>
      <c r="D64" s="125"/>
      <c r="E64" s="125"/>
      <c r="F64" s="125"/>
      <c r="G64" s="125"/>
      <c r="H64" s="125"/>
      <c r="I64" s="7"/>
      <c r="J64" s="153"/>
      <c r="K64" s="154"/>
      <c r="L64" s="154"/>
      <c r="M64" s="154"/>
      <c r="W64" s="151"/>
      <c r="X64" s="7"/>
    </row>
    <row r="65" spans="1:24" s="127" customFormat="1" x14ac:dyDescent="0.25">
      <c r="A65" s="125"/>
      <c r="B65" s="125"/>
      <c r="C65" s="125"/>
      <c r="D65" s="125"/>
      <c r="E65" s="125"/>
      <c r="F65" s="125"/>
      <c r="G65" s="125"/>
      <c r="H65" s="125"/>
      <c r="I65" s="7"/>
      <c r="J65" s="153"/>
      <c r="K65" s="154"/>
      <c r="L65" s="154"/>
      <c r="M65" s="154"/>
      <c r="W65" s="151"/>
      <c r="X65" s="7"/>
    </row>
    <row r="66" spans="1:24" s="127" customFormat="1" x14ac:dyDescent="0.25">
      <c r="A66" s="125"/>
      <c r="B66" s="125"/>
      <c r="C66" s="125"/>
      <c r="D66" s="125"/>
      <c r="E66" s="125"/>
      <c r="F66" s="125"/>
      <c r="G66" s="125"/>
      <c r="H66" s="125"/>
      <c r="I66" s="7"/>
      <c r="J66" s="153"/>
      <c r="K66" s="154"/>
      <c r="L66" s="154"/>
      <c r="M66" s="154"/>
      <c r="W66" s="151"/>
      <c r="X66" s="7"/>
    </row>
    <row r="67" spans="1:24" s="127" customFormat="1" x14ac:dyDescent="0.25">
      <c r="A67" s="125"/>
      <c r="B67" s="125"/>
      <c r="C67" s="125"/>
      <c r="D67" s="125"/>
      <c r="E67" s="125"/>
      <c r="F67" s="125"/>
      <c r="G67" s="125"/>
      <c r="H67" s="125"/>
      <c r="I67" s="7"/>
      <c r="J67" s="153"/>
      <c r="K67" s="154"/>
      <c r="L67" s="154"/>
      <c r="M67" s="154"/>
      <c r="W67" s="151"/>
      <c r="X67" s="7"/>
    </row>
    <row r="68" spans="1:24" s="127" customFormat="1" x14ac:dyDescent="0.25">
      <c r="A68" s="125"/>
      <c r="B68" s="125"/>
      <c r="C68" s="125"/>
      <c r="D68" s="125"/>
      <c r="E68" s="125"/>
      <c r="F68" s="125"/>
      <c r="G68" s="125"/>
      <c r="H68" s="125"/>
      <c r="I68" s="7"/>
      <c r="J68" s="153"/>
      <c r="K68" s="154"/>
      <c r="L68" s="154"/>
      <c r="M68" s="154"/>
      <c r="W68" s="151"/>
      <c r="X68" s="7"/>
    </row>
    <row r="69" spans="1:24" s="127" customFormat="1" x14ac:dyDescent="0.25">
      <c r="A69" s="125"/>
      <c r="B69" s="125"/>
      <c r="C69" s="125"/>
      <c r="D69" s="125"/>
      <c r="E69" s="125"/>
      <c r="F69" s="125"/>
      <c r="G69" s="125"/>
      <c r="H69" s="125"/>
      <c r="I69" s="7"/>
      <c r="J69" s="153"/>
      <c r="K69" s="154"/>
      <c r="L69" s="154"/>
      <c r="M69" s="154"/>
      <c r="W69" s="151"/>
      <c r="X69" s="7"/>
    </row>
    <row r="70" spans="1:24" s="127" customFormat="1" x14ac:dyDescent="0.25">
      <c r="A70" s="125"/>
      <c r="B70" s="125"/>
      <c r="C70" s="125"/>
      <c r="D70" s="125"/>
      <c r="E70" s="125"/>
      <c r="F70" s="125"/>
      <c r="G70" s="125"/>
      <c r="H70" s="125"/>
      <c r="I70" s="7"/>
      <c r="J70" s="153"/>
      <c r="K70" s="154"/>
      <c r="L70" s="154"/>
      <c r="M70" s="154"/>
      <c r="W70" s="151"/>
      <c r="X70" s="7"/>
    </row>
    <row r="71" spans="1:24" s="127" customFormat="1" x14ac:dyDescent="0.25">
      <c r="A71" s="125"/>
      <c r="B71" s="125"/>
      <c r="C71" s="125"/>
      <c r="D71" s="125"/>
      <c r="E71" s="125"/>
      <c r="F71" s="125"/>
      <c r="G71" s="125"/>
      <c r="H71" s="125"/>
      <c r="I71" s="7"/>
      <c r="J71" s="153"/>
      <c r="K71" s="154"/>
      <c r="L71" s="154"/>
      <c r="M71" s="154"/>
      <c r="W71" s="151"/>
      <c r="X71" s="7"/>
    </row>
    <row r="72" spans="1:24" s="127" customFormat="1" x14ac:dyDescent="0.25">
      <c r="A72" s="125"/>
      <c r="B72" s="125"/>
      <c r="C72" s="125"/>
      <c r="D72" s="125"/>
      <c r="E72" s="125"/>
      <c r="F72" s="125"/>
      <c r="G72" s="125"/>
      <c r="H72" s="125"/>
      <c r="I72" s="7"/>
      <c r="J72" s="153"/>
      <c r="K72" s="154"/>
      <c r="L72" s="154"/>
      <c r="M72" s="154"/>
      <c r="W72" s="151"/>
      <c r="X72" s="7"/>
    </row>
    <row r="73" spans="1:24" s="127" customFormat="1" x14ac:dyDescent="0.25">
      <c r="A73" s="125"/>
      <c r="B73" s="125"/>
      <c r="C73" s="125"/>
      <c r="D73" s="125"/>
      <c r="E73" s="125"/>
      <c r="F73" s="125"/>
      <c r="G73" s="125"/>
      <c r="H73" s="125"/>
      <c r="I73" s="7"/>
      <c r="J73" s="153"/>
      <c r="K73" s="154"/>
      <c r="L73" s="154"/>
      <c r="M73" s="154"/>
      <c r="W73" s="151"/>
      <c r="X73" s="7"/>
    </row>
    <row r="74" spans="1:24" s="127" customFormat="1" x14ac:dyDescent="0.25">
      <c r="A74" s="125"/>
      <c r="B74" s="125"/>
      <c r="C74" s="125"/>
      <c r="D74" s="125"/>
      <c r="E74" s="125"/>
      <c r="F74" s="125"/>
      <c r="G74" s="125"/>
      <c r="H74" s="125"/>
      <c r="I74" s="7"/>
      <c r="J74" s="153"/>
      <c r="K74" s="154"/>
      <c r="L74" s="154"/>
      <c r="M74" s="154"/>
      <c r="W74" s="151"/>
      <c r="X74" s="7"/>
    </row>
    <row r="75" spans="1:24" s="127" customFormat="1" x14ac:dyDescent="0.25">
      <c r="A75" s="125"/>
      <c r="B75" s="125"/>
      <c r="C75" s="125"/>
      <c r="D75" s="125"/>
      <c r="E75" s="125"/>
      <c r="F75" s="125"/>
      <c r="G75" s="125"/>
      <c r="H75" s="125"/>
      <c r="I75" s="7"/>
      <c r="J75" s="153"/>
      <c r="K75" s="154"/>
      <c r="L75" s="154"/>
      <c r="M75" s="154"/>
      <c r="W75" s="151"/>
      <c r="X75" s="7"/>
    </row>
    <row r="76" spans="1:24" s="127" customFormat="1" x14ac:dyDescent="0.25">
      <c r="A76" s="125"/>
      <c r="B76" s="125"/>
      <c r="C76" s="125"/>
      <c r="D76" s="125"/>
      <c r="E76" s="125"/>
      <c r="F76" s="125"/>
      <c r="G76" s="125"/>
      <c r="H76" s="125"/>
      <c r="I76" s="7"/>
      <c r="J76" s="153"/>
      <c r="K76" s="154"/>
      <c r="L76" s="154"/>
      <c r="M76" s="154"/>
      <c r="W76" s="151"/>
      <c r="X76" s="7"/>
    </row>
    <row r="77" spans="1:24" s="127" customFormat="1" x14ac:dyDescent="0.25">
      <c r="A77" s="125"/>
      <c r="B77" s="125"/>
      <c r="C77" s="125"/>
      <c r="D77" s="125"/>
      <c r="E77" s="125"/>
      <c r="F77" s="125"/>
      <c r="G77" s="125"/>
      <c r="H77" s="125"/>
      <c r="I77" s="7"/>
      <c r="J77" s="125"/>
      <c r="K77" s="154"/>
      <c r="L77" s="154"/>
      <c r="M77" s="154"/>
      <c r="W77" s="151"/>
      <c r="X77" s="7"/>
    </row>
    <row r="78" spans="1:24" s="127" customFormat="1" x14ac:dyDescent="0.25">
      <c r="A78" s="125"/>
      <c r="B78" s="125"/>
      <c r="C78" s="125"/>
      <c r="D78" s="125"/>
      <c r="E78" s="125"/>
      <c r="F78" s="125"/>
      <c r="G78" s="125"/>
      <c r="H78" s="125"/>
      <c r="I78" s="7"/>
      <c r="J78" s="125"/>
      <c r="K78" s="154"/>
      <c r="L78" s="154"/>
      <c r="M78" s="154"/>
      <c r="W78" s="151"/>
      <c r="X78" s="7"/>
    </row>
    <row r="79" spans="1:24" s="127" customFormat="1" x14ac:dyDescent="0.25">
      <c r="A79" s="125"/>
      <c r="B79" s="125"/>
      <c r="C79" s="125"/>
      <c r="D79" s="125"/>
      <c r="E79" s="125"/>
      <c r="F79" s="125"/>
      <c r="G79" s="125"/>
      <c r="H79" s="125"/>
      <c r="I79" s="7"/>
      <c r="J79" s="125"/>
      <c r="K79" s="154"/>
      <c r="L79" s="154"/>
      <c r="M79" s="154"/>
      <c r="W79" s="151"/>
      <c r="X79" s="7"/>
    </row>
    <row r="80" spans="1:24" s="127" customFormat="1" x14ac:dyDescent="0.25">
      <c r="A80" s="125"/>
      <c r="B80" s="125"/>
      <c r="C80" s="125"/>
      <c r="D80" s="125"/>
      <c r="E80" s="125"/>
      <c r="F80" s="125"/>
      <c r="G80" s="125"/>
      <c r="H80" s="125"/>
      <c r="I80" s="7"/>
      <c r="J80" s="125"/>
      <c r="K80" s="154"/>
      <c r="L80" s="154"/>
      <c r="M80" s="154"/>
      <c r="W80" s="151"/>
      <c r="X80" s="7"/>
    </row>
    <row r="81" spans="1:24" s="127" customFormat="1" x14ac:dyDescent="0.25">
      <c r="A81" s="125"/>
      <c r="B81" s="125"/>
      <c r="C81" s="125"/>
      <c r="D81" s="125"/>
      <c r="E81" s="125"/>
      <c r="F81" s="125"/>
      <c r="G81" s="125"/>
      <c r="H81" s="125"/>
      <c r="I81" s="7"/>
      <c r="J81" s="125"/>
      <c r="K81" s="154"/>
      <c r="L81" s="154"/>
      <c r="M81" s="154"/>
      <c r="W81" s="151"/>
      <c r="X81" s="7"/>
    </row>
    <row r="82" spans="1:24" s="127" customFormat="1" x14ac:dyDescent="0.25">
      <c r="A82" s="125"/>
      <c r="B82" s="125"/>
      <c r="C82" s="125"/>
      <c r="D82" s="125"/>
      <c r="E82" s="125"/>
      <c r="F82" s="125"/>
      <c r="G82" s="125"/>
      <c r="H82" s="125"/>
      <c r="I82" s="7"/>
      <c r="J82" s="125"/>
      <c r="K82" s="154"/>
      <c r="L82" s="154"/>
      <c r="M82" s="154"/>
      <c r="W82" s="151"/>
      <c r="X82" s="7"/>
    </row>
    <row r="83" spans="1:24" s="127" customFormat="1" x14ac:dyDescent="0.25">
      <c r="A83" s="125"/>
      <c r="B83" s="125"/>
      <c r="C83" s="125"/>
      <c r="D83" s="125"/>
      <c r="E83" s="125"/>
      <c r="F83" s="125"/>
      <c r="G83" s="125"/>
      <c r="H83" s="125"/>
      <c r="I83" s="7"/>
      <c r="J83" s="125"/>
      <c r="K83" s="154"/>
      <c r="L83" s="154"/>
      <c r="M83" s="154"/>
      <c r="W83" s="151"/>
      <c r="X83" s="7"/>
    </row>
    <row r="84" spans="1:24" s="127" customFormat="1" x14ac:dyDescent="0.25">
      <c r="A84" s="125"/>
      <c r="B84" s="125"/>
      <c r="C84" s="125"/>
      <c r="D84" s="125"/>
      <c r="E84" s="125"/>
      <c r="F84" s="125"/>
      <c r="G84" s="125"/>
      <c r="H84" s="125"/>
      <c r="I84" s="7"/>
      <c r="J84" s="125"/>
      <c r="K84" s="154"/>
      <c r="L84" s="154"/>
      <c r="M84" s="154"/>
      <c r="W84" s="151"/>
      <c r="X84" s="7"/>
    </row>
    <row r="85" spans="1:24" s="127" customFormat="1" x14ac:dyDescent="0.25">
      <c r="A85" s="125"/>
      <c r="B85" s="125"/>
      <c r="C85" s="125"/>
      <c r="D85" s="125"/>
      <c r="E85" s="125"/>
      <c r="F85" s="125"/>
      <c r="G85" s="125"/>
      <c r="H85" s="125"/>
      <c r="I85" s="7"/>
      <c r="J85" s="125"/>
      <c r="K85" s="154"/>
      <c r="L85" s="154"/>
      <c r="M85" s="154"/>
      <c r="W85" s="151"/>
      <c r="X85" s="7"/>
    </row>
    <row r="86" spans="1:24" s="127" customFormat="1" x14ac:dyDescent="0.25">
      <c r="A86" s="125"/>
      <c r="B86" s="125"/>
      <c r="C86" s="125"/>
      <c r="D86" s="125"/>
      <c r="E86" s="125"/>
      <c r="F86" s="125"/>
      <c r="G86" s="125"/>
      <c r="H86" s="125"/>
      <c r="I86" s="7"/>
      <c r="J86" s="125"/>
      <c r="K86" s="154"/>
      <c r="L86" s="154"/>
      <c r="M86" s="154"/>
      <c r="W86" s="151"/>
      <c r="X86" s="7"/>
    </row>
    <row r="87" spans="1:24" s="127" customFormat="1" x14ac:dyDescent="0.25">
      <c r="A87" s="125"/>
      <c r="B87" s="125"/>
      <c r="C87" s="125"/>
      <c r="D87" s="125"/>
      <c r="E87" s="125"/>
      <c r="F87" s="125"/>
      <c r="G87" s="125"/>
      <c r="H87" s="125"/>
      <c r="I87" s="7"/>
      <c r="J87" s="125"/>
      <c r="K87" s="154"/>
      <c r="L87" s="154"/>
      <c r="M87" s="154"/>
      <c r="W87" s="151"/>
      <c r="X87" s="7"/>
    </row>
    <row r="88" spans="1:24" s="127" customFormat="1" x14ac:dyDescent="0.25">
      <c r="A88" s="7"/>
      <c r="B88" s="7"/>
      <c r="C88" s="7"/>
      <c r="D88" s="7"/>
      <c r="E88" s="7"/>
      <c r="F88" s="7"/>
      <c r="G88" s="7"/>
      <c r="H88" s="7"/>
      <c r="I88" s="7"/>
      <c r="J88" s="125"/>
      <c r="K88" s="154"/>
      <c r="L88" s="154"/>
      <c r="M88" s="154"/>
      <c r="W88" s="151"/>
      <c r="X88" s="7"/>
    </row>
    <row r="89" spans="1:24" s="127" customFormat="1" x14ac:dyDescent="0.25">
      <c r="A89" s="7"/>
      <c r="B89" s="7"/>
      <c r="C89" s="7"/>
      <c r="D89" s="7"/>
      <c r="E89" s="7"/>
      <c r="F89" s="7"/>
      <c r="G89" s="7"/>
      <c r="H89" s="7"/>
      <c r="I89" s="7"/>
      <c r="J89" s="125"/>
      <c r="K89" s="154"/>
      <c r="L89" s="154"/>
      <c r="M89" s="154"/>
      <c r="W89" s="151"/>
      <c r="X89" s="7"/>
    </row>
    <row r="90" spans="1:24" s="127" customFormat="1" x14ac:dyDescent="0.25">
      <c r="A90" s="7"/>
      <c r="B90" s="7"/>
      <c r="C90" s="7"/>
      <c r="D90" s="7"/>
      <c r="E90" s="7"/>
      <c r="F90" s="7"/>
      <c r="G90" s="7"/>
      <c r="H90" s="7"/>
      <c r="I90" s="7"/>
      <c r="J90" s="125"/>
      <c r="K90" s="154"/>
      <c r="L90" s="154"/>
      <c r="M90" s="154"/>
      <c r="W90" s="151"/>
      <c r="X90" s="7"/>
    </row>
    <row r="91" spans="1:24" s="127" customFormat="1" x14ac:dyDescent="0.25">
      <c r="A91" s="7"/>
      <c r="B91" s="7"/>
      <c r="C91" s="7"/>
      <c r="D91" s="7"/>
      <c r="E91" s="7"/>
      <c r="F91" s="7"/>
      <c r="G91" s="7"/>
      <c r="H91" s="7"/>
      <c r="I91" s="7"/>
      <c r="J91" s="125"/>
      <c r="K91" s="154"/>
      <c r="L91" s="154"/>
      <c r="M91" s="154"/>
      <c r="W91" s="151"/>
      <c r="X91" s="7"/>
    </row>
    <row r="92" spans="1:24" s="127" customFormat="1" x14ac:dyDescent="0.25">
      <c r="A92" s="7"/>
      <c r="B92" s="7"/>
      <c r="C92" s="7"/>
      <c r="D92" s="7"/>
      <c r="E92" s="7"/>
      <c r="F92" s="7"/>
      <c r="G92" s="7"/>
      <c r="H92" s="7"/>
      <c r="I92" s="7"/>
      <c r="J92" s="125"/>
      <c r="K92" s="154"/>
      <c r="L92" s="154"/>
      <c r="M92" s="154"/>
      <c r="W92" s="151"/>
      <c r="X92" s="7"/>
    </row>
    <row r="93" spans="1:24" s="127" customFormat="1" x14ac:dyDescent="0.25">
      <c r="A93" s="7"/>
      <c r="B93" s="7"/>
      <c r="C93" s="7"/>
      <c r="D93" s="7"/>
      <c r="E93" s="7"/>
      <c r="F93" s="7"/>
      <c r="G93" s="7"/>
      <c r="H93" s="7"/>
      <c r="I93" s="7"/>
      <c r="J93" s="125"/>
      <c r="K93" s="154"/>
      <c r="L93" s="154"/>
      <c r="M93" s="154"/>
      <c r="W93" s="151"/>
      <c r="X93" s="7"/>
    </row>
    <row r="94" spans="1:24" s="127" customFormat="1" x14ac:dyDescent="0.25">
      <c r="A94" s="7"/>
      <c r="B94" s="7"/>
      <c r="C94" s="7"/>
      <c r="D94" s="7"/>
      <c r="E94" s="7"/>
      <c r="F94" s="7"/>
      <c r="G94" s="7"/>
      <c r="H94" s="7"/>
      <c r="I94" s="7"/>
      <c r="J94" s="125"/>
      <c r="K94" s="154"/>
      <c r="L94" s="154"/>
      <c r="M94" s="154"/>
      <c r="W94" s="151"/>
      <c r="X94" s="7"/>
    </row>
    <row r="95" spans="1:24" s="127" customFormat="1" x14ac:dyDescent="0.25">
      <c r="A95" s="7"/>
      <c r="B95" s="7"/>
      <c r="C95" s="7"/>
      <c r="D95" s="7"/>
      <c r="E95" s="7"/>
      <c r="F95" s="7"/>
      <c r="G95" s="7"/>
      <c r="H95" s="7"/>
      <c r="I95" s="7"/>
      <c r="J95" s="125"/>
      <c r="K95" s="154"/>
      <c r="L95" s="154"/>
      <c r="M95" s="154"/>
      <c r="W95" s="151"/>
      <c r="X95" s="7"/>
    </row>
    <row r="96" spans="1:24" s="127" customFormat="1" x14ac:dyDescent="0.25">
      <c r="A96" s="7"/>
      <c r="B96" s="7"/>
      <c r="C96" s="7"/>
      <c r="D96" s="7"/>
      <c r="E96" s="7"/>
      <c r="F96" s="7"/>
      <c r="G96" s="7"/>
      <c r="H96" s="7"/>
      <c r="I96" s="7"/>
      <c r="J96" s="125"/>
      <c r="K96" s="154"/>
      <c r="L96" s="154"/>
      <c r="M96" s="154"/>
      <c r="W96" s="151"/>
      <c r="X96" s="7"/>
    </row>
    <row r="97" spans="1:24" s="127" customFormat="1" x14ac:dyDescent="0.25">
      <c r="A97" s="7"/>
      <c r="B97" s="7"/>
      <c r="C97" s="7"/>
      <c r="D97" s="7"/>
      <c r="E97" s="7"/>
      <c r="F97" s="7"/>
      <c r="G97" s="7"/>
      <c r="H97" s="7"/>
      <c r="I97" s="7"/>
      <c r="J97" s="125"/>
      <c r="K97" s="154"/>
      <c r="L97" s="154"/>
      <c r="M97" s="154"/>
      <c r="W97" s="151"/>
      <c r="X97" s="7"/>
    </row>
    <row r="98" spans="1:24" s="127" customFormat="1" x14ac:dyDescent="0.25">
      <c r="A98" s="7"/>
      <c r="B98" s="7"/>
      <c r="C98" s="7"/>
      <c r="D98" s="7"/>
      <c r="E98" s="7"/>
      <c r="F98" s="7"/>
      <c r="G98" s="7"/>
      <c r="H98" s="7"/>
      <c r="I98" s="7"/>
      <c r="J98" s="125"/>
      <c r="K98" s="154"/>
      <c r="L98" s="154"/>
      <c r="M98" s="154"/>
      <c r="W98" s="151"/>
      <c r="X98" s="7"/>
    </row>
    <row r="99" spans="1:24" s="127" customFormat="1" x14ac:dyDescent="0.25">
      <c r="A99" s="7"/>
      <c r="B99" s="7"/>
      <c r="C99" s="7"/>
      <c r="D99" s="7"/>
      <c r="E99" s="7"/>
      <c r="F99" s="7"/>
      <c r="G99" s="7"/>
      <c r="H99" s="7"/>
      <c r="I99" s="7"/>
      <c r="J99" s="125"/>
      <c r="K99" s="154"/>
      <c r="L99" s="154"/>
      <c r="M99" s="154"/>
      <c r="W99" s="151"/>
      <c r="X99" s="7"/>
    </row>
    <row r="100" spans="1:24" s="127" customFormat="1" x14ac:dyDescent="0.25">
      <c r="A100" s="7"/>
      <c r="B100" s="7"/>
      <c r="C100" s="7"/>
      <c r="D100" s="7"/>
      <c r="E100" s="7"/>
      <c r="F100" s="7"/>
      <c r="G100" s="7"/>
      <c r="H100" s="7"/>
      <c r="I100" s="7"/>
      <c r="J100" s="125"/>
      <c r="K100" s="154"/>
      <c r="L100" s="154"/>
      <c r="M100" s="154"/>
      <c r="W100" s="151"/>
      <c r="X100" s="7"/>
    </row>
    <row r="101" spans="1:24" s="127" customFormat="1" x14ac:dyDescent="0.25">
      <c r="A101" s="7"/>
      <c r="B101" s="7"/>
      <c r="C101" s="7"/>
      <c r="D101" s="7"/>
      <c r="E101" s="7"/>
      <c r="F101" s="7"/>
      <c r="G101" s="7"/>
      <c r="H101" s="7"/>
      <c r="I101" s="7"/>
      <c r="J101" s="125"/>
      <c r="K101" s="154"/>
      <c r="L101" s="154"/>
      <c r="M101" s="154"/>
      <c r="W101" s="151"/>
      <c r="X101" s="7"/>
    </row>
    <row r="102" spans="1:24" s="127" customFormat="1" x14ac:dyDescent="0.25">
      <c r="A102" s="7"/>
      <c r="B102" s="7"/>
      <c r="C102" s="7"/>
      <c r="D102" s="7"/>
      <c r="E102" s="7"/>
      <c r="F102" s="7"/>
      <c r="G102" s="7"/>
      <c r="H102" s="7"/>
      <c r="I102" s="7"/>
      <c r="J102" s="125"/>
      <c r="K102" s="154"/>
      <c r="L102" s="154"/>
      <c r="M102" s="154"/>
      <c r="W102" s="151"/>
      <c r="X102" s="7"/>
    </row>
    <row r="103" spans="1:24" s="127" customFormat="1" x14ac:dyDescent="0.25">
      <c r="A103" s="7"/>
      <c r="B103" s="7"/>
      <c r="C103" s="7"/>
      <c r="D103" s="7"/>
      <c r="E103" s="7"/>
      <c r="F103" s="7"/>
      <c r="G103" s="7"/>
      <c r="H103" s="7"/>
      <c r="I103" s="7"/>
      <c r="J103" s="125"/>
      <c r="K103" s="154"/>
      <c r="L103" s="154"/>
      <c r="M103" s="154"/>
      <c r="W103" s="151"/>
      <c r="X103" s="7"/>
    </row>
    <row r="104" spans="1:24" s="127" customFormat="1" x14ac:dyDescent="0.25">
      <c r="A104" s="7"/>
      <c r="B104" s="7"/>
      <c r="C104" s="7"/>
      <c r="D104" s="7"/>
      <c r="E104" s="7"/>
      <c r="F104" s="7"/>
      <c r="G104" s="7"/>
      <c r="H104" s="7"/>
      <c r="I104" s="7"/>
      <c r="J104" s="125"/>
      <c r="K104" s="154"/>
      <c r="L104" s="154"/>
      <c r="M104" s="154"/>
      <c r="W104" s="151"/>
      <c r="X104" s="7"/>
    </row>
    <row r="105" spans="1:24" s="127" customFormat="1" x14ac:dyDescent="0.25">
      <c r="A105" s="7"/>
      <c r="B105" s="7"/>
      <c r="C105" s="7"/>
      <c r="D105" s="7"/>
      <c r="E105" s="7"/>
      <c r="F105" s="7"/>
      <c r="G105" s="7"/>
      <c r="H105" s="7"/>
      <c r="I105" s="7"/>
      <c r="J105" s="125"/>
      <c r="K105" s="154"/>
      <c r="L105" s="154"/>
      <c r="M105" s="154"/>
      <c r="W105" s="151"/>
      <c r="X105" s="7"/>
    </row>
    <row r="106" spans="1:24" s="127" customFormat="1" x14ac:dyDescent="0.25">
      <c r="A106" s="7"/>
      <c r="B106" s="7"/>
      <c r="C106" s="7"/>
      <c r="D106" s="7"/>
      <c r="E106" s="7"/>
      <c r="F106" s="7"/>
      <c r="G106" s="7"/>
      <c r="H106" s="7"/>
      <c r="I106" s="7"/>
      <c r="J106" s="125"/>
      <c r="K106" s="154"/>
      <c r="L106" s="154"/>
      <c r="M106" s="154"/>
      <c r="W106" s="151"/>
      <c r="X106" s="7"/>
    </row>
    <row r="107" spans="1:24" s="127" customFormat="1" x14ac:dyDescent="0.25">
      <c r="A107" s="7"/>
      <c r="B107" s="7"/>
      <c r="C107" s="7"/>
      <c r="D107" s="7"/>
      <c r="E107" s="7"/>
      <c r="F107" s="7"/>
      <c r="G107" s="7"/>
      <c r="H107" s="7"/>
      <c r="I107" s="7"/>
      <c r="J107" s="125"/>
      <c r="K107" s="154"/>
      <c r="L107" s="154"/>
      <c r="M107" s="154"/>
      <c r="W107" s="151"/>
      <c r="X107" s="7"/>
    </row>
    <row r="108" spans="1:24" s="127" customFormat="1" x14ac:dyDescent="0.25">
      <c r="A108" s="7"/>
      <c r="B108" s="7"/>
      <c r="C108" s="7"/>
      <c r="D108" s="7"/>
      <c r="E108" s="7"/>
      <c r="F108" s="7"/>
      <c r="G108" s="7"/>
      <c r="H108" s="7"/>
      <c r="I108" s="7"/>
      <c r="J108" s="125"/>
      <c r="K108" s="154"/>
      <c r="L108" s="154"/>
      <c r="M108" s="154"/>
      <c r="W108" s="151"/>
      <c r="X108" s="7"/>
    </row>
    <row r="109" spans="1:24" s="127" customFormat="1" x14ac:dyDescent="0.25">
      <c r="A109" s="7"/>
      <c r="B109" s="7"/>
      <c r="C109" s="7"/>
      <c r="D109" s="7"/>
      <c r="E109" s="7"/>
      <c r="F109" s="7"/>
      <c r="G109" s="7"/>
      <c r="H109" s="7"/>
      <c r="I109" s="7"/>
      <c r="J109" s="125"/>
      <c r="K109" s="154"/>
      <c r="L109" s="154"/>
      <c r="M109" s="154"/>
      <c r="W109" s="151"/>
      <c r="X109" s="7"/>
    </row>
    <row r="110" spans="1:24" s="127" customFormat="1" x14ac:dyDescent="0.25">
      <c r="A110" s="7"/>
      <c r="B110" s="7"/>
      <c r="C110" s="7"/>
      <c r="D110" s="7"/>
      <c r="E110" s="7"/>
      <c r="F110" s="7"/>
      <c r="G110" s="7"/>
      <c r="H110" s="7"/>
      <c r="I110" s="7"/>
      <c r="J110" s="125"/>
      <c r="K110" s="154"/>
      <c r="L110" s="154"/>
      <c r="M110" s="154"/>
      <c r="W110" s="151"/>
      <c r="X110" s="7"/>
    </row>
    <row r="111" spans="1:24" s="127" customFormat="1" x14ac:dyDescent="0.25">
      <c r="A111" s="7"/>
      <c r="B111" s="7"/>
      <c r="C111" s="7"/>
      <c r="D111" s="7"/>
      <c r="E111" s="7"/>
      <c r="F111" s="7"/>
      <c r="G111" s="7"/>
      <c r="H111" s="7"/>
      <c r="I111" s="7"/>
      <c r="J111" s="125"/>
      <c r="K111" s="154"/>
      <c r="L111" s="154"/>
      <c r="M111" s="154"/>
      <c r="W111" s="151"/>
      <c r="X111" s="7"/>
    </row>
    <row r="112" spans="1:24" s="127" customFormat="1" x14ac:dyDescent="0.25">
      <c r="A112" s="7"/>
      <c r="B112" s="7"/>
      <c r="C112" s="7"/>
      <c r="D112" s="7"/>
      <c r="E112" s="7"/>
      <c r="F112" s="7"/>
      <c r="G112" s="7"/>
      <c r="H112" s="7"/>
      <c r="I112" s="7"/>
      <c r="J112" s="125"/>
      <c r="K112" s="154"/>
      <c r="L112" s="154"/>
      <c r="M112" s="154"/>
      <c r="W112" s="151"/>
      <c r="X112" s="7"/>
    </row>
    <row r="113" spans="1:24" s="127" customFormat="1" x14ac:dyDescent="0.25">
      <c r="A113" s="7"/>
      <c r="B113" s="7"/>
      <c r="C113" s="7"/>
      <c r="D113" s="7"/>
      <c r="E113" s="7"/>
      <c r="F113" s="7"/>
      <c r="G113" s="7"/>
      <c r="H113" s="7"/>
      <c r="I113" s="7"/>
      <c r="J113" s="125"/>
      <c r="K113" s="154"/>
      <c r="L113" s="154"/>
      <c r="M113" s="154"/>
      <c r="W113" s="151"/>
      <c r="X113" s="7"/>
    </row>
    <row r="114" spans="1:24" s="127" customFormat="1" x14ac:dyDescent="0.25">
      <c r="A114" s="7"/>
      <c r="B114" s="7"/>
      <c r="C114" s="7"/>
      <c r="D114" s="7"/>
      <c r="E114" s="7"/>
      <c r="F114" s="7"/>
      <c r="G114" s="7"/>
      <c r="H114" s="7"/>
      <c r="I114" s="7"/>
      <c r="J114" s="125"/>
      <c r="K114" s="154"/>
      <c r="L114" s="154"/>
      <c r="M114" s="154"/>
      <c r="W114" s="151"/>
      <c r="X114" s="7"/>
    </row>
    <row r="115" spans="1:24" s="127" customFormat="1" x14ac:dyDescent="0.25">
      <c r="A115" s="7"/>
      <c r="B115" s="7"/>
      <c r="C115" s="7"/>
      <c r="D115" s="7"/>
      <c r="E115" s="7"/>
      <c r="F115" s="7"/>
      <c r="G115" s="7"/>
      <c r="H115" s="7"/>
      <c r="I115" s="7"/>
      <c r="J115" s="125"/>
      <c r="K115" s="154"/>
      <c r="L115" s="154"/>
      <c r="M115" s="154"/>
      <c r="W115" s="151"/>
      <c r="X115" s="7"/>
    </row>
    <row r="116" spans="1:24" s="127" customFormat="1" x14ac:dyDescent="0.25">
      <c r="A116" s="7"/>
      <c r="B116" s="7"/>
      <c r="C116" s="7"/>
      <c r="D116" s="7"/>
      <c r="E116" s="7"/>
      <c r="F116" s="7"/>
      <c r="G116" s="7"/>
      <c r="H116" s="7"/>
      <c r="I116" s="7"/>
      <c r="J116" s="125"/>
      <c r="K116" s="154"/>
      <c r="L116" s="154"/>
      <c r="M116" s="154"/>
      <c r="W116" s="151"/>
      <c r="X116" s="7"/>
    </row>
    <row r="117" spans="1:24" s="127" customFormat="1" x14ac:dyDescent="0.25">
      <c r="A117" s="7"/>
      <c r="B117" s="7"/>
      <c r="C117" s="7"/>
      <c r="D117" s="7"/>
      <c r="E117" s="7"/>
      <c r="F117" s="7"/>
      <c r="G117" s="7"/>
      <c r="H117" s="7"/>
      <c r="I117" s="7"/>
      <c r="J117" s="125"/>
      <c r="K117" s="154"/>
      <c r="L117" s="154"/>
      <c r="M117" s="154"/>
      <c r="W117" s="151"/>
      <c r="X117" s="7"/>
    </row>
    <row r="118" spans="1:24" s="127" customFormat="1" x14ac:dyDescent="0.25">
      <c r="A118" s="7"/>
      <c r="B118" s="7"/>
      <c r="C118" s="7"/>
      <c r="D118" s="7"/>
      <c r="E118" s="7"/>
      <c r="F118" s="7"/>
      <c r="G118" s="7"/>
      <c r="H118" s="7"/>
      <c r="I118" s="7"/>
      <c r="J118" s="125"/>
      <c r="K118" s="154"/>
      <c r="L118" s="154"/>
      <c r="M118" s="154"/>
      <c r="W118" s="151"/>
      <c r="X118" s="7"/>
    </row>
    <row r="119" spans="1:24" s="127" customFormat="1" x14ac:dyDescent="0.25">
      <c r="A119" s="7"/>
      <c r="B119" s="7"/>
      <c r="C119" s="7"/>
      <c r="D119" s="7"/>
      <c r="E119" s="7"/>
      <c r="F119" s="7"/>
      <c r="G119" s="7"/>
      <c r="H119" s="7"/>
      <c r="I119" s="7"/>
      <c r="J119" s="125"/>
      <c r="K119" s="154"/>
      <c r="L119" s="154"/>
      <c r="M119" s="154"/>
      <c r="W119" s="151"/>
      <c r="X119" s="7"/>
    </row>
    <row r="120" spans="1:24" s="127" customFormat="1" x14ac:dyDescent="0.25">
      <c r="A120" s="7"/>
      <c r="B120" s="7"/>
      <c r="C120" s="7"/>
      <c r="D120" s="7"/>
      <c r="E120" s="7"/>
      <c r="F120" s="7"/>
      <c r="G120" s="7"/>
      <c r="H120" s="7"/>
      <c r="I120" s="7"/>
      <c r="J120" s="125"/>
      <c r="K120" s="154"/>
      <c r="L120" s="154"/>
      <c r="M120" s="154"/>
      <c r="W120" s="151"/>
      <c r="X120" s="7"/>
    </row>
    <row r="121" spans="1:24" s="127" customFormat="1" x14ac:dyDescent="0.25">
      <c r="A121" s="7"/>
      <c r="B121" s="7"/>
      <c r="C121" s="7"/>
      <c r="D121" s="7"/>
      <c r="E121" s="7"/>
      <c r="F121" s="7"/>
      <c r="G121" s="7"/>
      <c r="H121" s="7"/>
      <c r="I121" s="7"/>
      <c r="J121" s="125"/>
      <c r="K121" s="154"/>
      <c r="L121" s="154"/>
      <c r="M121" s="154"/>
      <c r="W121" s="151"/>
      <c r="X121" s="7"/>
    </row>
    <row r="122" spans="1:24" s="127" customFormat="1" x14ac:dyDescent="0.25">
      <c r="A122" s="7"/>
      <c r="B122" s="7"/>
      <c r="C122" s="7"/>
      <c r="D122" s="7"/>
      <c r="E122" s="7"/>
      <c r="F122" s="7"/>
      <c r="G122" s="7"/>
      <c r="H122" s="7"/>
      <c r="I122" s="7"/>
      <c r="J122" s="125"/>
      <c r="K122" s="154"/>
      <c r="L122" s="154"/>
      <c r="M122" s="154"/>
      <c r="W122" s="151"/>
      <c r="X122" s="7"/>
    </row>
    <row r="123" spans="1:24" s="127" customFormat="1" x14ac:dyDescent="0.25">
      <c r="A123" s="7"/>
      <c r="B123" s="7"/>
      <c r="C123" s="7"/>
      <c r="D123" s="7"/>
      <c r="E123" s="7"/>
      <c r="F123" s="7"/>
      <c r="G123" s="7"/>
      <c r="H123" s="7"/>
      <c r="I123" s="7"/>
      <c r="J123" s="125"/>
      <c r="K123" s="154"/>
      <c r="L123" s="154"/>
      <c r="M123" s="154"/>
      <c r="W123" s="151"/>
      <c r="X123" s="7"/>
    </row>
    <row r="124" spans="1:24" s="127" customFormat="1" x14ac:dyDescent="0.25">
      <c r="A124" s="7"/>
      <c r="B124" s="7"/>
      <c r="C124" s="7"/>
      <c r="D124" s="7"/>
      <c r="E124" s="7"/>
      <c r="F124" s="7"/>
      <c r="G124" s="7"/>
      <c r="H124" s="7"/>
      <c r="I124" s="7"/>
      <c r="J124" s="125"/>
      <c r="K124" s="154"/>
      <c r="L124" s="154"/>
      <c r="M124" s="154"/>
      <c r="W124" s="151"/>
      <c r="X124" s="7"/>
    </row>
    <row r="125" spans="1:24" s="127" customFormat="1" x14ac:dyDescent="0.25">
      <c r="A125" s="7"/>
      <c r="B125" s="7"/>
      <c r="C125" s="7"/>
      <c r="D125" s="7"/>
      <c r="E125" s="7"/>
      <c r="F125" s="7"/>
      <c r="G125" s="7"/>
      <c r="H125" s="7"/>
      <c r="I125" s="7"/>
      <c r="J125" s="125"/>
      <c r="K125" s="154"/>
      <c r="L125" s="154"/>
      <c r="M125" s="154"/>
      <c r="W125" s="151"/>
      <c r="X125" s="7"/>
    </row>
    <row r="126" spans="1:24" s="127" customFormat="1" x14ac:dyDescent="0.25">
      <c r="A126" s="7"/>
      <c r="B126" s="7"/>
      <c r="C126" s="7"/>
      <c r="D126" s="7"/>
      <c r="E126" s="7"/>
      <c r="F126" s="7"/>
      <c r="G126" s="7"/>
      <c r="H126" s="7"/>
      <c r="I126" s="7"/>
      <c r="J126" s="125"/>
      <c r="K126" s="154"/>
      <c r="L126" s="154"/>
      <c r="M126" s="154"/>
      <c r="W126" s="151"/>
      <c r="X126" s="7"/>
    </row>
    <row r="127" spans="1:24" s="127" customFormat="1" x14ac:dyDescent="0.25">
      <c r="A127" s="7"/>
      <c r="B127" s="7"/>
      <c r="C127" s="7"/>
      <c r="D127" s="7"/>
      <c r="E127" s="7"/>
      <c r="F127" s="7"/>
      <c r="G127" s="7"/>
      <c r="H127" s="7"/>
      <c r="I127" s="7"/>
      <c r="J127" s="125"/>
      <c r="K127" s="154"/>
      <c r="L127" s="154"/>
      <c r="M127" s="154"/>
      <c r="W127" s="151"/>
      <c r="X127" s="7"/>
    </row>
    <row r="128" spans="1:24" s="127" customFormat="1" x14ac:dyDescent="0.25">
      <c r="A128" s="7"/>
      <c r="B128" s="7"/>
      <c r="C128" s="7"/>
      <c r="D128" s="7"/>
      <c r="E128" s="7"/>
      <c r="F128" s="7"/>
      <c r="G128" s="7"/>
      <c r="H128" s="7"/>
      <c r="I128" s="7"/>
      <c r="J128" s="125"/>
      <c r="K128" s="154"/>
      <c r="L128" s="154"/>
      <c r="M128" s="154"/>
      <c r="W128" s="151"/>
      <c r="X128" s="7"/>
    </row>
    <row r="129" spans="1:24" s="127" customFormat="1" x14ac:dyDescent="0.25">
      <c r="A129" s="7"/>
      <c r="B129" s="7"/>
      <c r="C129" s="7"/>
      <c r="D129" s="7"/>
      <c r="E129" s="7"/>
      <c r="F129" s="7"/>
      <c r="G129" s="7"/>
      <c r="H129" s="7"/>
      <c r="I129" s="7"/>
      <c r="J129" s="125"/>
      <c r="K129" s="154"/>
      <c r="L129" s="154"/>
      <c r="M129" s="154"/>
      <c r="W129" s="151"/>
      <c r="X129" s="7"/>
    </row>
    <row r="130" spans="1:24" s="127" customFormat="1" x14ac:dyDescent="0.25">
      <c r="A130" s="7"/>
      <c r="B130" s="7"/>
      <c r="C130" s="7"/>
      <c r="D130" s="7"/>
      <c r="E130" s="7"/>
      <c r="F130" s="7"/>
      <c r="G130" s="7"/>
      <c r="H130" s="7"/>
      <c r="I130" s="7"/>
      <c r="J130" s="125"/>
      <c r="K130" s="154"/>
      <c r="L130" s="154"/>
      <c r="M130" s="154"/>
      <c r="W130" s="151"/>
      <c r="X130" s="7"/>
    </row>
    <row r="131" spans="1:24" s="127" customFormat="1" x14ac:dyDescent="0.25">
      <c r="A131" s="7"/>
      <c r="B131" s="7"/>
      <c r="C131" s="7"/>
      <c r="D131" s="7"/>
      <c r="E131" s="7"/>
      <c r="F131" s="7"/>
      <c r="G131" s="7"/>
      <c r="H131" s="7"/>
      <c r="I131" s="7"/>
      <c r="J131" s="125"/>
      <c r="K131" s="154"/>
      <c r="L131" s="154"/>
      <c r="M131" s="154"/>
      <c r="W131" s="151"/>
      <c r="X131" s="7"/>
    </row>
    <row r="132" spans="1:24" s="127" customFormat="1" x14ac:dyDescent="0.25">
      <c r="A132" s="7"/>
      <c r="B132" s="7"/>
      <c r="C132" s="7"/>
      <c r="D132" s="7"/>
      <c r="E132" s="7"/>
      <c r="F132" s="7"/>
      <c r="G132" s="7"/>
      <c r="H132" s="7"/>
      <c r="I132" s="7"/>
      <c r="J132" s="125"/>
      <c r="K132" s="154"/>
      <c r="L132" s="154"/>
      <c r="M132" s="154"/>
      <c r="W132" s="151"/>
      <c r="X132" s="7"/>
    </row>
    <row r="133" spans="1:24" s="127" customFormat="1" x14ac:dyDescent="0.25">
      <c r="A133" s="7"/>
      <c r="B133" s="7"/>
      <c r="C133" s="7"/>
      <c r="D133" s="7"/>
      <c r="E133" s="7"/>
      <c r="F133" s="7"/>
      <c r="G133" s="7"/>
      <c r="H133" s="7"/>
      <c r="I133" s="7"/>
      <c r="J133" s="125"/>
      <c r="K133" s="154"/>
      <c r="L133" s="154"/>
      <c r="M133" s="154"/>
      <c r="W133" s="151"/>
      <c r="X133" s="7"/>
    </row>
    <row r="134" spans="1:24" s="127" customFormat="1" x14ac:dyDescent="0.25">
      <c r="A134" s="7"/>
      <c r="B134" s="7"/>
      <c r="C134" s="7"/>
      <c r="D134" s="7"/>
      <c r="E134" s="7"/>
      <c r="F134" s="7"/>
      <c r="G134" s="7"/>
      <c r="H134" s="7"/>
      <c r="I134" s="7"/>
      <c r="J134" s="125"/>
      <c r="K134" s="154"/>
      <c r="L134" s="154"/>
      <c r="M134" s="154"/>
      <c r="W134" s="151"/>
      <c r="X134" s="7"/>
    </row>
    <row r="135" spans="1:24" s="127" customFormat="1" x14ac:dyDescent="0.25">
      <c r="A135" s="7"/>
      <c r="B135" s="7"/>
      <c r="C135" s="7"/>
      <c r="D135" s="7"/>
      <c r="E135" s="7"/>
      <c r="F135" s="7"/>
      <c r="G135" s="7"/>
      <c r="H135" s="7"/>
      <c r="I135" s="7"/>
      <c r="J135" s="125"/>
      <c r="K135" s="154"/>
      <c r="L135" s="154"/>
      <c r="M135" s="154"/>
      <c r="W135" s="151"/>
      <c r="X135" s="7"/>
    </row>
    <row r="136" spans="1:24" s="127" customFormat="1" x14ac:dyDescent="0.25">
      <c r="A136" s="7"/>
      <c r="B136" s="7"/>
      <c r="C136" s="7"/>
      <c r="D136" s="7"/>
      <c r="E136" s="7"/>
      <c r="F136" s="7"/>
      <c r="G136" s="7"/>
      <c r="H136" s="7"/>
      <c r="I136" s="7"/>
      <c r="J136" s="125"/>
      <c r="K136" s="154"/>
      <c r="L136" s="154"/>
      <c r="M136" s="154"/>
      <c r="W136" s="151"/>
      <c r="X136" s="7"/>
    </row>
    <row r="137" spans="1:24" s="127" customFormat="1" x14ac:dyDescent="0.25">
      <c r="A137" s="7"/>
      <c r="B137" s="7"/>
      <c r="C137" s="7"/>
      <c r="D137" s="7"/>
      <c r="E137" s="7"/>
      <c r="F137" s="7"/>
      <c r="G137" s="7"/>
      <c r="H137" s="7"/>
      <c r="I137" s="7"/>
      <c r="J137" s="125"/>
      <c r="K137" s="154"/>
      <c r="L137" s="154"/>
      <c r="M137" s="154"/>
      <c r="W137" s="151"/>
      <c r="X137" s="7"/>
    </row>
    <row r="138" spans="1:24" s="127" customFormat="1" x14ac:dyDescent="0.25">
      <c r="A138" s="7"/>
      <c r="B138" s="7"/>
      <c r="C138" s="7"/>
      <c r="D138" s="7"/>
      <c r="E138" s="7"/>
      <c r="F138" s="7"/>
      <c r="G138" s="7"/>
      <c r="H138" s="7"/>
      <c r="I138" s="7"/>
      <c r="J138" s="125"/>
      <c r="K138" s="154"/>
      <c r="L138" s="154"/>
      <c r="M138" s="154"/>
      <c r="W138" s="151"/>
      <c r="X138" s="7"/>
    </row>
    <row r="139" spans="1:24" s="127" customFormat="1" x14ac:dyDescent="0.25">
      <c r="A139" s="7"/>
      <c r="B139" s="7"/>
      <c r="C139" s="7"/>
      <c r="D139" s="7"/>
      <c r="E139" s="7"/>
      <c r="F139" s="7"/>
      <c r="G139" s="7"/>
      <c r="H139" s="7"/>
      <c r="I139" s="7"/>
      <c r="J139" s="125"/>
      <c r="K139" s="154"/>
      <c r="L139" s="154"/>
      <c r="M139" s="154"/>
      <c r="W139" s="151"/>
      <c r="X139" s="7"/>
    </row>
  </sheetData>
  <mergeCells count="28">
    <mergeCell ref="W44:W47"/>
    <mergeCell ref="N6:N7"/>
    <mergeCell ref="O6:O7"/>
    <mergeCell ref="P6:P7"/>
    <mergeCell ref="Q6:Q7"/>
    <mergeCell ref="R6:S6"/>
    <mergeCell ref="T6:U6"/>
    <mergeCell ref="V6:V7"/>
    <mergeCell ref="W6:W7"/>
    <mergeCell ref="W9:W16"/>
    <mergeCell ref="W18:W30"/>
    <mergeCell ref="W32:W42"/>
    <mergeCell ref="M6:M7"/>
    <mergeCell ref="U2:U3"/>
    <mergeCell ref="V2:V3"/>
    <mergeCell ref="A5:V5"/>
    <mergeCell ref="A6:A7"/>
    <mergeCell ref="B6:B7"/>
    <mergeCell ref="C6:C7"/>
    <mergeCell ref="D6:D7"/>
    <mergeCell ref="E6:E7"/>
    <mergeCell ref="F6:F7"/>
    <mergeCell ref="G6:G7"/>
    <mergeCell ref="H6:H7"/>
    <mergeCell ref="I6:I7"/>
    <mergeCell ref="J6:J7"/>
    <mergeCell ref="K6:K7"/>
    <mergeCell ref="L6:L7"/>
  </mergeCells>
  <pageMargins left="0.51181102362204722" right="0.47244094488188981" top="0.78740157480314965" bottom="0.78740157480314965" header="0.31496062992125984" footer="0.31496062992125984"/>
  <pageSetup paperSize="9" scale="41" firstPageNumber="171" fitToHeight="0" orientation="landscape" useFirstPageNumber="1" r:id="rId1"/>
  <headerFooter>
    <oddFooter>&amp;L&amp;"Arial,Kurzíva"Zastupitelstvo Olomouckého kraje 11.12.2023
2.1. - Rozpočet OK na rok 2024 - návrh rozpočtu 
Příloha č. 5f) - Projekty - neinvestiční&amp;R&amp;"Arial,Kurzíva"Strana &amp;P (celkem 216)</oddFooter>
  </headerFooter>
  <rowBreaks count="2" manualBreakCount="2">
    <brk id="21" max="21" man="1"/>
    <brk id="3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11</vt:i4>
      </vt:variant>
    </vt:vector>
  </HeadingPairs>
  <TitlesOfParts>
    <vt:vector size="21" baseType="lpstr">
      <vt:lpstr>Souhrn</vt:lpstr>
      <vt:lpstr>Školství - ORJ 10</vt:lpstr>
      <vt:lpstr>Školství - ORJ 64</vt:lpstr>
      <vt:lpstr>Sociální - ORJ 60</vt:lpstr>
      <vt:lpstr>Sociální - ORJ 64</vt:lpstr>
      <vt:lpstr>ORJ 64 kultura</vt:lpstr>
      <vt:lpstr>Životní prostředí - ORJ 59</vt:lpstr>
      <vt:lpstr>ORJ 33 - podpora venkova</vt:lpstr>
      <vt:lpstr>ORJ 74 region. rozvoj</vt:lpstr>
      <vt:lpstr>Projekt. příprava - ORJ 30</vt:lpstr>
      <vt:lpstr>'ORJ 74 region. rozvoj'!Názvy_tisku</vt:lpstr>
      <vt:lpstr>'ORJ 33 - podpora venkova'!Oblast_tisku</vt:lpstr>
      <vt:lpstr>'ORJ 64 kultura'!Oblast_tisku</vt:lpstr>
      <vt:lpstr>'ORJ 74 region. rozvoj'!Oblast_tisku</vt:lpstr>
      <vt:lpstr>'Projekt. příprava - ORJ 30'!Oblast_tisku</vt:lpstr>
      <vt:lpstr>'Sociální - ORJ 60'!Oblast_tisku</vt:lpstr>
      <vt:lpstr>'Sociální - ORJ 64'!Oblast_tisku</vt:lpstr>
      <vt:lpstr>Souhrn!Oblast_tisku</vt:lpstr>
      <vt:lpstr>'Školství - ORJ 10'!Oblast_tisku</vt:lpstr>
      <vt:lpstr>'Školství - ORJ 64'!Oblast_tisku</vt:lpstr>
      <vt:lpstr>'Životní prostředí - ORJ 59'!Oblast_tisku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2023-11-22T14:19:42Z</cp:lastPrinted>
  <dcterms:created xsi:type="dcterms:W3CDTF">2018-04-30T07:38:17Z</dcterms:created>
  <dcterms:modified xsi:type="dcterms:W3CDTF">2023-11-22T14:20:01Z</dcterms:modified>
</cp:coreProperties>
</file>