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ozpočet Olomouckého kraje\2024\ZOK 11.12.2023\"/>
    </mc:Choice>
  </mc:AlternateContent>
  <bookViews>
    <workbookView xWindow="-105" yWindow="-105" windowWidth="23250" windowHeight="12570" firstSheet="3" activeTab="7"/>
  </bookViews>
  <sheets>
    <sheet name="Souhrn" sheetId="7" r:id="rId1"/>
    <sheet name="Oblast školství - ORJ 10 ž" sheetId="17" r:id="rId2"/>
    <sheet name="Oblast školství - ORJ 17" sheetId="5" r:id="rId3"/>
    <sheet name="Oblast sociální - ORJ 11 ž" sheetId="14" r:id="rId4"/>
    <sheet name="Oblast kultury - ORJ 13ž" sheetId="12" r:id="rId5"/>
    <sheet name="Oblast kultury - ORJ 17ž " sheetId="13" r:id="rId6"/>
    <sheet name="Oblast zdravotnictví - ORJ 14 ž" sheetId="11" r:id="rId7"/>
    <sheet name="Oblast KÚOK - ORJ 03" sheetId="15" r:id="rId8"/>
  </sheets>
  <definedNames>
    <definedName name="_xlnm._FilterDatabase" localSheetId="4" hidden="1">'Oblast kultury - ORJ 13ž'!$H$7:$W$11</definedName>
    <definedName name="_xlnm._FilterDatabase" localSheetId="5" hidden="1">'Oblast kultury - ORJ 17ž '!$H$7:$W$10</definedName>
    <definedName name="_xlnm._FilterDatabase" localSheetId="7" hidden="1">'Oblast KÚOK - ORJ 03'!$B$1:$B$32</definedName>
    <definedName name="_xlnm._FilterDatabase" localSheetId="3" hidden="1">'Oblast sociální - ORJ 11 ž'!$H$7:$W$20</definedName>
    <definedName name="_xlnm._FilterDatabase" localSheetId="1" hidden="1">'Oblast školství - ORJ 10 ž'!$H$7:$W$24</definedName>
    <definedName name="_xlnm._FilterDatabase" localSheetId="2" hidden="1">'Oblast školství - ORJ 17'!$B$15:$B$36</definedName>
    <definedName name="_xlnm._FilterDatabase" localSheetId="6" hidden="1">'Oblast zdravotnictví - ORJ 14 ž'!$H$7:$W$11</definedName>
    <definedName name="_xlnm.Print_Titles" localSheetId="4">'Oblast kultury - ORJ 13ž'!$1:$7</definedName>
    <definedName name="_xlnm.Print_Titles" localSheetId="5">'Oblast kultury - ORJ 17ž '!$1:$7</definedName>
    <definedName name="_xlnm.Print_Titles" localSheetId="7">'Oblast KÚOK - ORJ 03'!$1:$7</definedName>
    <definedName name="_xlnm.Print_Titles" localSheetId="3">'Oblast sociální - ORJ 11 ž'!$1:$7</definedName>
    <definedName name="_xlnm.Print_Titles" localSheetId="1">'Oblast školství - ORJ 10 ž'!$1:$7</definedName>
    <definedName name="_xlnm.Print_Titles" localSheetId="6">'Oblast zdravotnictví - ORJ 14 ž'!$1:$7</definedName>
    <definedName name="_xlnm.Print_Area" localSheetId="4">'Oblast kultury - ORJ 13ž'!$A$1:$V$12</definedName>
    <definedName name="_xlnm.Print_Area" localSheetId="5">'Oblast kultury - ORJ 17ž '!$A$1:$V$11</definedName>
    <definedName name="_xlnm.Print_Area" localSheetId="7">'Oblast KÚOK - ORJ 03'!$A$1:$R$10</definedName>
    <definedName name="_xlnm.Print_Area" localSheetId="3">'Oblast sociální - ORJ 11 ž'!$A$1:$V$20</definedName>
    <definedName name="_xlnm.Print_Area" localSheetId="1">'Oblast školství - ORJ 10 ž'!$A$1:$V$24</definedName>
    <definedName name="_xlnm.Print_Area" localSheetId="2">'Oblast školství - ORJ 17'!$A$1:$R$14</definedName>
    <definedName name="_xlnm.Print_Area" localSheetId="6">'Oblast zdravotnictví - ORJ 14 ž'!$A$1:$V$12</definedName>
    <definedName name="_xlnm.Print_Area" localSheetId="0">Souhrn!$A$1:$H$16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4" l="1"/>
  <c r="N8" i="5"/>
  <c r="L8" i="5"/>
  <c r="L14" i="5" l="1"/>
  <c r="O12" i="5"/>
  <c r="R12" i="5" s="1"/>
  <c r="U8" i="14" l="1"/>
  <c r="U8" i="12" l="1"/>
  <c r="R8" i="12"/>
  <c r="N8" i="12"/>
  <c r="N8" i="17"/>
  <c r="X11" i="14" l="1"/>
  <c r="Q10" i="14" l="1"/>
  <c r="V10" i="14" s="1"/>
  <c r="X14" i="14" l="1"/>
  <c r="Q12" i="14"/>
  <c r="V12" i="14" s="1"/>
  <c r="Q11" i="14"/>
  <c r="V11" i="14" s="1"/>
  <c r="X17" i="14" l="1"/>
  <c r="X18" i="14" s="1"/>
  <c r="U8" i="17"/>
  <c r="U24" i="17" s="1"/>
  <c r="G5" i="7" s="1"/>
  <c r="H5" i="7" s="1"/>
  <c r="T8" i="17"/>
  <c r="T24" i="17" s="1"/>
  <c r="S8" i="17"/>
  <c r="S24" i="17" s="1"/>
  <c r="R8" i="17"/>
  <c r="P8" i="17"/>
  <c r="P24" i="17" s="1"/>
  <c r="Q23" i="17"/>
  <c r="V23" i="17" s="1"/>
  <c r="Q22" i="17"/>
  <c r="V22" i="17" s="1"/>
  <c r="Q21" i="17"/>
  <c r="V21" i="17" s="1"/>
  <c r="Q20" i="17"/>
  <c r="V20" i="17" s="1"/>
  <c r="Q19" i="17"/>
  <c r="V19" i="17" s="1"/>
  <c r="Q18" i="17"/>
  <c r="V18" i="17" s="1"/>
  <c r="Q17" i="17"/>
  <c r="V17" i="17" s="1"/>
  <c r="Q16" i="17"/>
  <c r="V16" i="17" s="1"/>
  <c r="Q15" i="17"/>
  <c r="V15" i="17" s="1"/>
  <c r="Q14" i="17"/>
  <c r="V14" i="17" s="1"/>
  <c r="Q13" i="17"/>
  <c r="V13" i="17" s="1"/>
  <c r="Q12" i="17"/>
  <c r="V12" i="17" s="1"/>
  <c r="Q11" i="17"/>
  <c r="Q10" i="17"/>
  <c r="Q9" i="17"/>
  <c r="V9" i="17" s="1"/>
  <c r="R24" i="17"/>
  <c r="N24" i="17"/>
  <c r="V11" i="17" l="1"/>
  <c r="Q8" i="17"/>
  <c r="V8" i="17"/>
  <c r="V24" i="17" s="1"/>
  <c r="Q24" i="17"/>
  <c r="V10" i="17"/>
  <c r="H14" i="7"/>
  <c r="H13" i="7"/>
  <c r="H9" i="7"/>
  <c r="H8" i="7"/>
  <c r="N20" i="14"/>
  <c r="O9" i="15" l="1"/>
  <c r="R9" i="15" s="1"/>
  <c r="Q8" i="15"/>
  <c r="Q10" i="15" s="1"/>
  <c r="G15" i="7" s="1"/>
  <c r="H15" i="7" s="1"/>
  <c r="P8" i="15"/>
  <c r="P10" i="15" s="1"/>
  <c r="N8" i="15"/>
  <c r="N10" i="15" s="1"/>
  <c r="L8" i="15"/>
  <c r="L10" i="15" s="1"/>
  <c r="O8" i="15" l="1"/>
  <c r="O10" i="15" s="1"/>
  <c r="R8" i="15"/>
  <c r="R10" i="15" s="1"/>
  <c r="Q18" i="14"/>
  <c r="V18" i="14" s="1"/>
  <c r="Q17" i="14"/>
  <c r="V17" i="14" s="1"/>
  <c r="Q16" i="14"/>
  <c r="V16" i="14" s="1"/>
  <c r="Q15" i="14"/>
  <c r="V15" i="14" s="1"/>
  <c r="Q14" i="14"/>
  <c r="V14" i="14" s="1"/>
  <c r="Q13" i="14"/>
  <c r="V13" i="14" s="1"/>
  <c r="Q9" i="14"/>
  <c r="V9" i="14" s="1"/>
  <c r="U20" i="14"/>
  <c r="G7" i="7" s="1"/>
  <c r="H7" i="7" s="1"/>
  <c r="T8" i="14"/>
  <c r="T20" i="14" s="1"/>
  <c r="S8" i="14"/>
  <c r="S20" i="14" s="1"/>
  <c r="R8" i="14"/>
  <c r="R20" i="14" s="1"/>
  <c r="P8" i="14"/>
  <c r="P20" i="14" s="1"/>
  <c r="Q8" i="14" l="1"/>
  <c r="Q20" i="14" s="1"/>
  <c r="V8" i="14"/>
  <c r="V20" i="14" s="1"/>
  <c r="Q10" i="13"/>
  <c r="Q8" i="13" s="1"/>
  <c r="Q11" i="13" s="1"/>
  <c r="Q9" i="13"/>
  <c r="V9" i="13" s="1"/>
  <c r="U8" i="13"/>
  <c r="U11" i="13" s="1"/>
  <c r="G11" i="7" s="1"/>
  <c r="H11" i="7" s="1"/>
  <c r="T8" i="13"/>
  <c r="T11" i="13" s="1"/>
  <c r="S8" i="13"/>
  <c r="S11" i="13" s="1"/>
  <c r="R8" i="13"/>
  <c r="R11" i="13" s="1"/>
  <c r="P8" i="13"/>
  <c r="P11" i="13" s="1"/>
  <c r="N8" i="13"/>
  <c r="N11" i="13" s="1"/>
  <c r="Q11" i="12"/>
  <c r="V11" i="12" s="1"/>
  <c r="Q10" i="12"/>
  <c r="V10" i="12" s="1"/>
  <c r="Q9" i="12"/>
  <c r="U12" i="12"/>
  <c r="G10" i="7" s="1"/>
  <c r="H10" i="7" s="1"/>
  <c r="T8" i="12"/>
  <c r="T12" i="12" s="1"/>
  <c r="S8" i="12"/>
  <c r="S12" i="12" s="1"/>
  <c r="R12" i="12"/>
  <c r="P8" i="12"/>
  <c r="P12" i="12" s="1"/>
  <c r="N12" i="12"/>
  <c r="Q8" i="12" l="1"/>
  <c r="V10" i="13"/>
  <c r="V8" i="13" s="1"/>
  <c r="V11" i="13" s="1"/>
  <c r="Q12" i="12"/>
  <c r="V9" i="12"/>
  <c r="V8" i="12" s="1"/>
  <c r="V12" i="12" s="1"/>
  <c r="Q11" i="11"/>
  <c r="V11" i="11" s="1"/>
  <c r="Q10" i="11"/>
  <c r="V10" i="11" s="1"/>
  <c r="Q9" i="11"/>
  <c r="V9" i="11" s="1"/>
  <c r="U8" i="11"/>
  <c r="U12" i="11" s="1"/>
  <c r="G12" i="7" s="1"/>
  <c r="H12" i="7" s="1"/>
  <c r="T8" i="11"/>
  <c r="T12" i="11" s="1"/>
  <c r="S8" i="11"/>
  <c r="S12" i="11" s="1"/>
  <c r="R8" i="11"/>
  <c r="R12" i="11" s="1"/>
  <c r="P8" i="11"/>
  <c r="P12" i="11" s="1"/>
  <c r="N8" i="11"/>
  <c r="N12" i="11" s="1"/>
  <c r="Q8" i="11" l="1"/>
  <c r="Q12" i="11" s="1"/>
  <c r="V8" i="11"/>
  <c r="V12" i="11" s="1"/>
  <c r="Q8" i="5" l="1"/>
  <c r="P8" i="5"/>
  <c r="O11" i="5" l="1"/>
  <c r="O10" i="5"/>
  <c r="R10" i="5" s="1"/>
  <c r="O9" i="5"/>
  <c r="R9" i="5" l="1"/>
  <c r="R8" i="5" s="1"/>
  <c r="O13" i="5"/>
  <c r="O8" i="5" s="1"/>
  <c r="F16" i="7" l="1"/>
  <c r="D16" i="7" l="1"/>
  <c r="C16" i="7"/>
  <c r="E16" i="7" l="1"/>
  <c r="Q14" i="5" l="1"/>
  <c r="G6" i="7" s="1"/>
  <c r="H6" i="7" s="1"/>
  <c r="P14" i="5"/>
  <c r="N14" i="5"/>
  <c r="O14" i="5" l="1"/>
  <c r="R14" i="5" l="1"/>
  <c r="H16" i="7" l="1"/>
  <c r="G16" i="7"/>
</calcChain>
</file>

<file path=xl/sharedStrings.xml><?xml version="1.0" encoding="utf-8"?>
<sst xmlns="http://schemas.openxmlformats.org/spreadsheetml/2006/main" count="433" uniqueCount="221">
  <si>
    <t>Správce:</t>
  </si>
  <si>
    <t>vedoucí odboru</t>
  </si>
  <si>
    <t>v tis. Kč</t>
  </si>
  <si>
    <t>Poř. číslo</t>
  </si>
  <si>
    <t>Oblast</t>
  </si>
  <si>
    <t>§</t>
  </si>
  <si>
    <t>pol.</t>
  </si>
  <si>
    <t>Sesk. pol.</t>
  </si>
  <si>
    <t>UZ</t>
  </si>
  <si>
    <t>ORG</t>
  </si>
  <si>
    <t>Název akce:</t>
  </si>
  <si>
    <t>Popis:</t>
  </si>
  <si>
    <t>Stávající dokumentace</t>
  </si>
  <si>
    <t>K zajištění</t>
  </si>
  <si>
    <t xml:space="preserve">Celkové náklady s DPH v tis. Kč           </t>
  </si>
  <si>
    <t>Termín realizace</t>
  </si>
  <si>
    <t>poznámka</t>
  </si>
  <si>
    <t xml:space="preserve">Celkem               v tis. Kč    </t>
  </si>
  <si>
    <t>z toho spolufinan. PO z FI</t>
  </si>
  <si>
    <t>z toho rozpočet OK</t>
  </si>
  <si>
    <t>Realizace</t>
  </si>
  <si>
    <t>PR</t>
  </si>
  <si>
    <t>Ing. Miroslav Kubín</t>
  </si>
  <si>
    <t>ORJ 17</t>
  </si>
  <si>
    <t>PD</t>
  </si>
  <si>
    <t>realizace opravy</t>
  </si>
  <si>
    <t xml:space="preserve">Odbor investic                                                                                                                                                        </t>
  </si>
  <si>
    <t xml:space="preserve">ORJ 17 - Oblast školství - nové opravy hrazené z rozpočtu </t>
  </si>
  <si>
    <t>Celkem za ORJ 17 - oblast školství - nové opravy</t>
  </si>
  <si>
    <t>Název listu přílohy</t>
  </si>
  <si>
    <t>Předfinancování - úvěr</t>
  </si>
  <si>
    <t>Předfinancování - rozpočet OK</t>
  </si>
  <si>
    <t>IF PO</t>
  </si>
  <si>
    <t>Nájemné SMN</t>
  </si>
  <si>
    <t>Požadavky na rozpočet OK</t>
  </si>
  <si>
    <t>školství</t>
  </si>
  <si>
    <t>Odbor investic - ORJ 17</t>
  </si>
  <si>
    <t>sociální</t>
  </si>
  <si>
    <t>dopravy</t>
  </si>
  <si>
    <t>kultury</t>
  </si>
  <si>
    <t>zdravotnictví</t>
  </si>
  <si>
    <t>ostatní</t>
  </si>
  <si>
    <t>CELKEM</t>
  </si>
  <si>
    <t>c) Nové opravy</t>
  </si>
  <si>
    <t>Odbor sociálních věcí - ORJ 11</t>
  </si>
  <si>
    <t>Odbor sportu, kultury a památkové péče - ORJ 13</t>
  </si>
  <si>
    <t>KÚOK</t>
  </si>
  <si>
    <t>Odbor kancelář ředitele - ORJ 03</t>
  </si>
  <si>
    <t xml:space="preserve">Odbor zdravotnictví - ORJ 14 </t>
  </si>
  <si>
    <t xml:space="preserve">5. Opravy, investice, projekty a nákupy </t>
  </si>
  <si>
    <t>Návrh na rok 2024</t>
  </si>
  <si>
    <t>Vynaloženo k 31. 12. 2023 v tis. Kč</t>
  </si>
  <si>
    <t>Pokračování v roce 2025 a dalších</t>
  </si>
  <si>
    <t>PV</t>
  </si>
  <si>
    <t>Obchodní akademie, Prostějov, Palackého 18 - Odizolování budovy proti vlhkosti</t>
  </si>
  <si>
    <t>Provedení opatření proti vlhkosti v 1 PP a 1.NP budovy školy a stávajícího oplocení, statické podchycení rohu objektu, provedení opravy historické fasády.</t>
  </si>
  <si>
    <t>PD z 2020</t>
  </si>
  <si>
    <t>Střední průmyslová škola stavební, Lipník nad Bečvou, Komenského sady 257 - Oprava fasády na budově Novosady155</t>
  </si>
  <si>
    <t>Oprava fasády budovy internátu, je možné rozdělit na 3 etapy</t>
  </si>
  <si>
    <t>OL</t>
  </si>
  <si>
    <t>3122</t>
  </si>
  <si>
    <t>Střední škola technická  a obchodní, Olomouc, Kosinova 4 - Fasáda světlíku</t>
  </si>
  <si>
    <t xml:space="preserve">Oprava fasády světlíku budovy školy. </t>
  </si>
  <si>
    <t>Celkové náklady v roce 2024</t>
  </si>
  <si>
    <t xml:space="preserve">Odbor zdravotnictví                                                                                                                                              </t>
  </si>
  <si>
    <t>Ing. Bohuslav Kolář, MBA, LL.M.</t>
  </si>
  <si>
    <t>ORJ 14</t>
  </si>
  <si>
    <t>Kód investiční žádanky</t>
  </si>
  <si>
    <t>Správa kód</t>
  </si>
  <si>
    <t>z toho rezervní fond</t>
  </si>
  <si>
    <t>z toho jiné zdroje</t>
  </si>
  <si>
    <t>2024-2024</t>
  </si>
  <si>
    <t>2023/00531</t>
  </si>
  <si>
    <t>1704</t>
  </si>
  <si>
    <t>Zdravotnická záchranná služba Olomouckého kraje, příspěvková organizace - malování VZ</t>
  </si>
  <si>
    <t xml:space="preserve">Malování budov VZ ZZS OK z důvodu nutnosti dodržení hygienických norem a udržení standardu moderního pracovního prostředí pro zaměstnance. </t>
  </si>
  <si>
    <t>ORJ 14 - Oblast zdravotnictví - nové opravy - požadavky PO</t>
  </si>
  <si>
    <t>Celkem za ORJ 14 - Oblast zdravotnictví - nové opravy - požadavky PO</t>
  </si>
  <si>
    <t xml:space="preserve">Odbor kultury, sportu a památkové péče                                                                                                                                            </t>
  </si>
  <si>
    <t>Ing. Petr Flora</t>
  </si>
  <si>
    <t>ORJ 13</t>
  </si>
  <si>
    <t>1602</t>
  </si>
  <si>
    <t>tato akce je součástí 8. etapy opravy zámku</t>
  </si>
  <si>
    <t>2022/00522</t>
  </si>
  <si>
    <t>1603</t>
  </si>
  <si>
    <t xml:space="preserve">Vlastivědné muzeum Jesenicka, příspěvková organizace - Periodický ochranný nástřik šindelové střechy kulturní památky Vodní Tvrze                                              </t>
  </si>
  <si>
    <t>Součástí periodického ochranného nástřiku šindelové střechy dojde k aplikaci látky Karbolineum Extra a přípravkem Detastop proti mechům, plísním a lišejníkům. Součástí akce je také revize a nahrazení poškozených střešních šindelí. Práce budou prováděny horolezeckou technikou.</t>
  </si>
  <si>
    <t>2022/00497</t>
  </si>
  <si>
    <t>1601</t>
  </si>
  <si>
    <t xml:space="preserve">Vědecká knihovna v Olomouci - Nátěr oken Ostružnická                                                  </t>
  </si>
  <si>
    <t>Bude proveden nátěr a zatmelení dřevěných oken. 
Cenový odhad byl konzultován s natěračskou firmou a vypočten na základě její ceny za m2 x velikost x počet oken.</t>
  </si>
  <si>
    <t>2022/00772</t>
  </si>
  <si>
    <t xml:space="preserve">Vlastivědné muzeum v Olomouci - Obnova pískovcového soklu zámku Čechy pod Kosířem                                              </t>
  </si>
  <si>
    <t>oprava - obnova pískovcového soklu kolem zámku v Čechách pod Kosířem</t>
  </si>
  <si>
    <t>ORJ 13 - Oblast kultury - nové opravy - stavební - požadavky PO</t>
  </si>
  <si>
    <t>Celkem za ORJ 13 - Oblast kultury - nové opravy - stavební - požadavky PO</t>
  </si>
  <si>
    <t xml:space="preserve">Odbor investic                                                                                                                                       </t>
  </si>
  <si>
    <t>ORJ 17 - Oblast kultury - nové opravy - stavební - požadavky PO</t>
  </si>
  <si>
    <t>Celkem za ORJ 17 - Oblast kultury - nové opravy - stavební - požadavky PO</t>
  </si>
  <si>
    <t>JE</t>
  </si>
  <si>
    <t xml:space="preserve">Odbor sociálních věcí                                                                                                                                              </t>
  </si>
  <si>
    <t>Mgr. Bc. Zbyněk Vočka</t>
  </si>
  <si>
    <t>ORJ 11</t>
  </si>
  <si>
    <t>2022/00684</t>
  </si>
  <si>
    <t>1652</t>
  </si>
  <si>
    <t xml:space="preserve">Domov seniorů Prostějov, příspěvková organizace - Oprava osobních výtahů </t>
  </si>
  <si>
    <t xml:space="preserve">U osobních výtahů evidujeme zvýšený výskyt poruch a havárií (v minulém roce několikrát uvízl uživatel ve výtahu). Na základě těchto skutečností je nutné co nejdříve provést opravy dvou osobních výtahů v souladu s ČSN EN 81 - 80 a nálezy z Inspekčních zpráv evidenční číslo: 99-01566/5 a evidenční číslo: 99-01566/4 viz příloha. Po opravě budou výtahy bezpečné pro další provozování a obsluhu. Každým rokem, kdy nebude oprava zřizovatelem schválena, dochází k navýšení ceny opravy o cca 100 000,- Kč. </t>
  </si>
  <si>
    <t>1640</t>
  </si>
  <si>
    <t>2022/00601</t>
  </si>
  <si>
    <t>Vincentinum - poskytovatel sociálních služeb Šternberk, příspěvková organizace - Oprava střechy hlavní budovy Sadová</t>
  </si>
  <si>
    <t>Provedení oprav plechové krytiny spočívající ve výměně poškozených plechových šablon, výměna zkorodovaných hřebíků, výměna děravých okapů a celková sanace krovů proti dřevokazným houbám, popř. výměna vadných a požkozených trámů.</t>
  </si>
  <si>
    <t>2022/00517</t>
  </si>
  <si>
    <t>1633</t>
  </si>
  <si>
    <t>Domov Sněženka Jeseník, příspěvková organizace - Částečná oprava fasády.</t>
  </si>
  <si>
    <t>Oprava padající a popraskané fasády objektu domova. Hrozí nebezpečí úrazu pádem fasády. Jedná se o opravu nejvíce poškozených míst fasády, nikoliv o opravu fasády celé budovy..</t>
  </si>
  <si>
    <t>příprava PD pro celkové zateplení jako příprava na případný dotační titul na EÚO</t>
  </si>
  <si>
    <t>2022/00390</t>
  </si>
  <si>
    <t>1656</t>
  </si>
  <si>
    <t>Centrum sociálních služeb Prostějov, p.o. - Výměna výtahu budova SO-08</t>
  </si>
  <si>
    <t>Výtah je v provozu od roku 2005. Vyžaduje časté opravy a je velice frekventovaný. Uživatelé v budově jsou převážně imobilní. Výtah je průchozí a obsluhuje 2 podlaží a má 3 stanice. Cena byla stanovena po konzultaci s případným dodavatelem.</t>
  </si>
  <si>
    <t>2022/00389</t>
  </si>
  <si>
    <t>Centrum sociálních služeb Prostějov, p.o. - Výměna výtahu budova SO-07</t>
  </si>
  <si>
    <t>Výtah je v provozu od roku 2005. Vyžaduje časté opravy a je velice frekventovaný. Uživatelé v budově jsou převážně imobilní. Výtah obsluhuje 3 podlaží. Cena byla stanovena po konzultaci s případným dodavatelem.</t>
  </si>
  <si>
    <t>2022/00388</t>
  </si>
  <si>
    <t>Centrum sociálních služeb Prostějov, p.o. - Výměna výtahu budova SO-05</t>
  </si>
  <si>
    <t>Výtah je z roku 2005. Vyžaduje časté opravy a je velice frekventovaný. Uživatelé v budově jsou převážně imobilní. Výtah je průchozí a obsluhuje 3 podlaží. Cena byla stanovena po konzultaci s případným dodavatelem.</t>
  </si>
  <si>
    <t>2022/00391</t>
  </si>
  <si>
    <t>Centrum sociálních služeb Prostějov, p.o. - Výměna výtahu budova SO-09</t>
  </si>
  <si>
    <t xml:space="preserve">Výtah v budově SO-09 (budova stravovacího provozu) je v provozu od roku 2005.  Vyžaduje časté opravy a je velice frekventovaný. V budově stravovacího provozu je výtah, který slouží k přepravě surovin, várnic a potravin. </t>
  </si>
  <si>
    <t>ORJ 11 - Oblast sociální - nové opravy - požadavky PO</t>
  </si>
  <si>
    <t>Celkem za ORJ 11 - Oblast sociální - nové opravy - požadavky PO</t>
  </si>
  <si>
    <t>Odbor kancelář ředitele</t>
  </si>
  <si>
    <t xml:space="preserve">Správce: </t>
  </si>
  <si>
    <t>Ing. Svatava Špalková</t>
  </si>
  <si>
    <t>ORJ 03</t>
  </si>
  <si>
    <t xml:space="preserve">vedoucí odboru: </t>
  </si>
  <si>
    <t>ORJ 03 - Oblast KÚOK - nové opravy hrazené z rozpočtu</t>
  </si>
  <si>
    <t>Výměna generálního klíče</t>
  </si>
  <si>
    <t>Stávající GK je překonán o několik generací, nemá podporu, nelze již přidávat vložky, aniž by se neopakovaly, vložky a klíče se ve FABu vyrábí na zakázku za vyšší náklad. Zásoby odlitku pro výrobu klíčů u výrobce docházejí.</t>
  </si>
  <si>
    <t>Celkem za ORJ 03 - oblast KÚOK - nové opravy</t>
  </si>
  <si>
    <t xml:space="preserve">ZZS OK: financováno ze zdrojů ZZS OK od zdravotních pojišťoven (nová platba epizoda péče); </t>
  </si>
  <si>
    <t>Mgr. Miroslav Gajdůšek, MBA</t>
  </si>
  <si>
    <t>ORJ 10</t>
  </si>
  <si>
    <t>2022/00653</t>
  </si>
  <si>
    <t>1207</t>
  </si>
  <si>
    <t>Střední škola technická  a obchodní, Olomouc, Kosinova 4 - Výměna historických dveří - 1. etapa</t>
  </si>
  <si>
    <t>Výroba a montáž nových dřevěných hist. dveří včetně vybourání původních dveří v přízemí budovy školy.
Jelikož se jedná o hist. dveře v památkově chráněném objektu, musí být nahrazeny přesnou kopii původních prvků. V příloze je doloženo konzultační vyjádření z NPÚ - str. 4 a 5.
Již jsme s výměnou těchto dveří začaly, a to v roce 2019. Byly pořízeny 2 ks nejvíce poškozených těchto hist. dveří. Museli jsme však nejdříve pořídit frézovací hlavy za 106 359 Kč, ty použijeme i na výrobu dalších dveří.</t>
  </si>
  <si>
    <t>2023/00168</t>
  </si>
  <si>
    <t>1134</t>
  </si>
  <si>
    <t>Střední škola zemědělská, Přerov, Osmek 47 - Výměna oken v tělocvičně</t>
  </si>
  <si>
    <t xml:space="preserve">Výměna 5 starých dřevěných oken za plastová okna. 
Přikládáme i cenovou nabídku na výměnu 5 dřevěných oken za plastová. </t>
  </si>
  <si>
    <t>2023/00390</t>
  </si>
  <si>
    <t>1200</t>
  </si>
  <si>
    <t>Střední odborná škola Litovel, Komenského 677 - Rekonstrukce sociálních zařízení - pracoviště OV (kuchař, číšník)</t>
  </si>
  <si>
    <t>Rekonstrukce sociálních zařízení - pracoviště OV (kuchař, číšník).</t>
  </si>
  <si>
    <t>2023/00474</t>
  </si>
  <si>
    <t>1142</t>
  </si>
  <si>
    <t>Střední průmyslová škola Jeseník - Realizace opravy rozvodů plynu na dílnách OV SPŠ Jeseník</t>
  </si>
  <si>
    <t>Po realizaci nové plynové kotelny v roce 2021 došlo k předání díla. Součástí předání díla byla prohlídka inspektorátu práce, která shledala stávající přípojku plynu jako nevyhovující. Tato zpráva je přílohou této žádanky jedná se bod 10, 11, 12, 13 a 15.
V roce 2022 jsme na základě žádanky 2022/00100 zpracovali projektovou dokumentaci.
Na základě této projektové dokumentace nyní přistoupíme k realizace opravy plynovodní přípojky.</t>
  </si>
  <si>
    <t>2023/00483</t>
  </si>
  <si>
    <t>Střední škola zemědělská, Přerov, Osmek 47 - Výměna podlah na Domově mládeže</t>
  </si>
  <si>
    <t xml:space="preserve">Výměna podlah na Domově mládeže. Výměna se týká 24 pokojů. Na betonovém podkladu je položeno linoleum. Stav  linolea je v současné chvíli nevyhovující, na mnoha místech je linoleum poškozené,  popraskané a od podlahy se odlepuje. I z důvodu bezpečnosti je potřebná výměna. 
</t>
  </si>
  <si>
    <t>2023/00487</t>
  </si>
  <si>
    <t xml:space="preserve">Střední škola zemědělská, Přerov, Osmek 47 - Oprava šaten pro odborný výcvik </t>
  </si>
  <si>
    <t>Oprava šaten pro odborný výcvik. Šatny jsou v nevyhovujícím až havarijním stavu, kdy je potřebná celková rekonstrukce. Výměna oken a dveří,  nové omítky, osvětlení, instalatérské práce, podlahy, oprava sociálního zařízení (WC).</t>
  </si>
  <si>
    <t>2023/00537</t>
  </si>
  <si>
    <t>1106</t>
  </si>
  <si>
    <t>Gymnázium Jiřího Wolkera, Prostějov, Kollárova 3 - Oprava podlah GJW  na budově B</t>
  </si>
  <si>
    <t>Na budově B máme  podlahy v katastrofálním stavu, které ohrožují bezpečnost žáků.  Podlaha je natolik prohnilá, že ji probodávají nohy židliček.  Celá budova není izolovaná, v této části není sklep a vlhkost vzlíná nahoru. Veškeré dřevo je totálně prohnilé.  Pokud budete požadovat fotografie současného stavu, můžeme dodat.</t>
  </si>
  <si>
    <t>SU</t>
  </si>
  <si>
    <t>2023/00582</t>
  </si>
  <si>
    <t>1222</t>
  </si>
  <si>
    <t>Odborné učiliště a Praktická škola, Mohelnice, Vodní 27 - Oprava digitální infrastruktury</t>
  </si>
  <si>
    <t xml:space="preserve">Důvodem žádosti je nutné pokračování a navázání na již uskutečněnou 1. fázi oprav konektivity části R00, tak aby  byly zajištěny výkonové a hlavně bezpečnostní požadavky počítačové sítě. Bude následovat realizace části R1,R02, R03. Na stávající infrastruktuře není možné efektivně a účelně provozovat doporučené výukové pomůcky řešené v aktuálních projektech. </t>
  </si>
  <si>
    <t>2022/00048</t>
  </si>
  <si>
    <t>1135</t>
  </si>
  <si>
    <t>Vyšší odborná škola a Střední průmyslová škola, Šumperk, Gen. Krátkého 1   - Výměna oken na budově šaten hlavní budovy</t>
  </si>
  <si>
    <t>Výměna dřevěných oken na budově šaten hlavní budovy školy. Cena byla stanovena jako kvalifikovaný odhad firmou.</t>
  </si>
  <si>
    <t>2022/00149</t>
  </si>
  <si>
    <t>1001</t>
  </si>
  <si>
    <t>Mateřská škola Olomouc, Blanická 16 - Výměna branek a oprava plotu</t>
  </si>
  <si>
    <t xml:space="preserve">Výměna 3 kusů branek včetně provedení opravy plotu </t>
  </si>
  <si>
    <t>2023/00626</t>
  </si>
  <si>
    <t>1041</t>
  </si>
  <si>
    <t>Střední škola, Základní škola, Mateřská škola a Dětský domov Zábřeh - Odstranění závad Trafostanice SU_9541</t>
  </si>
  <si>
    <t xml:space="preserve">Odstranění zjištěných závad  Trafostanice SU_9541, která složí pro naši celou organizaci.
- výměna a úprava kabeláže pro VN a NN
- montáž nových odpínačů pro TR1 a TR2
- nové jističe NN
- provedení revize
</t>
  </si>
  <si>
    <t>2022/00059</t>
  </si>
  <si>
    <t>1131</t>
  </si>
  <si>
    <t>Střední škola gastronomie a služeb, Přerov, Šířava 7 - Oprava dlažby v 2. NP budovy školy</t>
  </si>
  <si>
    <t xml:space="preserve">Oprava dlažby by spočívala v odstranění stávajících dlaždic, vyrovnání povrchu a položení nové, odolné dlažby. </t>
  </si>
  <si>
    <t>2022/00108</t>
  </si>
  <si>
    <t>1151</t>
  </si>
  <si>
    <t>Obchodní akademie, Prostějov, Palackého 18 - Oprava podlah v kancelářích školy</t>
  </si>
  <si>
    <t>Oprava propadlých a prošlapaných podlah v kancelářích školy včetně zateplení neodizolovaných částí.</t>
  </si>
  <si>
    <t>2022/00544</t>
  </si>
  <si>
    <t>1015</t>
  </si>
  <si>
    <t>Střední škola, Základní škola a Mateřská škola prof. V. Vejdovského Olomouc - Hejčín - Oprava střechy tělocvičny na budově Táboritů</t>
  </si>
  <si>
    <t>Bude zcela vyměněna původní krytina, budou vyměněny okapy, žlaby ( viz. přiložený položkový rozpočet ).</t>
  </si>
  <si>
    <t>2022/00654</t>
  </si>
  <si>
    <t>1108</t>
  </si>
  <si>
    <t>Gymnázium Jakuba Škody, Přerov, Komenského 29 - Oprava hlavního schodiště</t>
  </si>
  <si>
    <t>Rekonstrukce povrchové úpravy stěn hlavního schodiště - odstranění stávajícího povrchu, odstranění nesoudržných částí omítky, provedení jádrové omítky a omítky štuk, oprava štukové výzdoby, penetrace a ochranný nátěr omítky. Povrch stěn je značně opotřebovaný, na mnoha místech vydrolený a popraskaný.</t>
  </si>
  <si>
    <t xml:space="preserve">Odbor školství a mládeže                                                                                                                                              </t>
  </si>
  <si>
    <t>Celkem za ORJ 10 - Oblast školství - nové opravy - požadavky PO</t>
  </si>
  <si>
    <t>2024-2025</t>
  </si>
  <si>
    <t>Odbor školství a mládeže - ORJ 10 ž</t>
  </si>
  <si>
    <t>2023/00372</t>
  </si>
  <si>
    <t>1702</t>
  </si>
  <si>
    <t>Dětské centrum Ostrůvek, příspěvková organizace -  Nátěr střechy-budova C</t>
  </si>
  <si>
    <t>Nátěr střechy budovy  C-stávající objekt vilky a překrytí terasy. Objekt po rekonstrukci  a je nutné dokončit opravu střechy, které se rekonstrukce netýkala.</t>
  </si>
  <si>
    <t>2022/00735</t>
  </si>
  <si>
    <t>1638</t>
  </si>
  <si>
    <t>Domov seniorů POHODA Chválkovice, příspěvková organizace - výměna nosných prostředků u výtahu v pavilonu B</t>
  </si>
  <si>
    <t>Tato oprava je nutná provést co nejdříve s ohledem na počet jízd zařízení a slyšitelné poškození ložisek kladek stroje a závěsů /vyjádření technika na základě provedené pravidelné roční prohlídky výtahu/. Jedná se o výměnu kladky bloku stroje, ložisek a nosných prostředků. Vše je za hranicí životnosti. Zajistí se tím provozuschopnost a spolehlivost výtahu.</t>
  </si>
  <si>
    <t>ORJ 10 - Oblast školství - nové opravy - požadavky PO</t>
  </si>
  <si>
    <t>2023/00395</t>
  </si>
  <si>
    <t>Domov Sněženka Jeseník, příspěvková organizace - Rozvody vody a cirkulace TUV</t>
  </si>
  <si>
    <t>Téměř havarijní stav ležatých rozvodů studené a teplé vody a  cirkulace TUV v objektu. Opakované opravy. Rozvody jsou vedeny pod stropem 1. PP. Délka jednotlivých rozvodů je cca 65 m. Předmětem opravy jsou rozvody včetně odboček ke stoupačkám a odběrným místům v suterénu, včetně uzávěrů vody. Cena je stanovena dle odborného propočtu na bez DPH  1 650 000,- Kč s DPH (15%)  1 897 500,- Kč.</t>
  </si>
  <si>
    <t xml:space="preserve">377,94 </t>
  </si>
  <si>
    <t>Gymnázium, Olomouc - Hejčín, Tomkova 45 -  Oprava střechy na budově A</t>
  </si>
  <si>
    <t>Výměna střešní krytiny na budově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</si>
</sst>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#,##0;[Red]#,##0"/>
  </numFmts>
  <fonts count="3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 CE"/>
      <family val="2"/>
      <charset val="238"/>
    </font>
    <font>
      <i/>
      <sz val="12"/>
      <name val="Arial"/>
      <family val="2"/>
      <charset val="238"/>
    </font>
    <font>
      <i/>
      <sz val="14"/>
      <name val="Arial"/>
      <family val="2"/>
      <charset val="238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18"/>
      <name val="Calibri"/>
      <family val="2"/>
      <charset val="238"/>
    </font>
    <font>
      <sz val="12"/>
      <name val="Calibri"/>
      <family val="2"/>
      <charset val="238"/>
    </font>
    <font>
      <sz val="10"/>
      <color rgb="FFFF0000"/>
      <name val="Calibri"/>
      <family val="2"/>
      <charset val="238"/>
    </font>
    <font>
      <sz val="14"/>
      <name val="Calibri"/>
      <family val="2"/>
      <charset val="238"/>
    </font>
    <font>
      <sz val="8"/>
      <name val="Arial CE"/>
      <family val="2"/>
      <charset val="238"/>
    </font>
    <font>
      <sz val="11"/>
      <color rgb="FFFF0000"/>
      <name val="Calibri"/>
      <family val="2"/>
      <charset val="238"/>
    </font>
    <font>
      <sz val="10"/>
      <color rgb="FF0070C0"/>
      <name val="Arial"/>
      <family val="2"/>
      <charset val="238"/>
    </font>
    <font>
      <b/>
      <sz val="10"/>
      <name val="Arial CE"/>
      <charset val="238"/>
    </font>
    <font>
      <b/>
      <sz val="1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DDE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wrapText="1"/>
    </xf>
    <xf numFmtId="0" fontId="1" fillId="0" borderId="0"/>
    <xf numFmtId="0" fontId="3" fillId="0" borderId="0"/>
    <xf numFmtId="0" fontId="1" fillId="0" borderId="0">
      <alignment wrapText="1"/>
    </xf>
  </cellStyleXfs>
  <cellXfs count="276">
    <xf numFmtId="0" fontId="0" fillId="0" borderId="0" xfId="0"/>
    <xf numFmtId="0" fontId="2" fillId="0" borderId="0" xfId="1" applyFont="1" applyFill="1"/>
    <xf numFmtId="3" fontId="0" fillId="0" borderId="0" xfId="1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5" fillId="0" borderId="0" xfId="2" applyFont="1" applyFill="1"/>
    <xf numFmtId="0" fontId="5" fillId="0" borderId="0" xfId="0" applyFont="1" applyFill="1"/>
    <xf numFmtId="0" fontId="6" fillId="0" borderId="0" xfId="2" applyFont="1" applyFill="1" applyAlignment="1">
      <alignment horizontal="right"/>
    </xf>
    <xf numFmtId="3" fontId="7" fillId="0" borderId="0" xfId="2" applyNumberFormat="1" applyFont="1" applyFill="1" applyAlignment="1">
      <alignment horizontal="center" vertical="center"/>
    </xf>
    <xf numFmtId="3" fontId="7" fillId="0" borderId="0" xfId="2" applyNumberFormat="1" applyFont="1" applyFill="1" applyAlignment="1">
      <alignment horizontal="right" vertical="center"/>
    </xf>
    <xf numFmtId="0" fontId="7" fillId="0" borderId="0" xfId="2" applyFont="1" applyFill="1" applyAlignment="1">
      <alignment vertical="center" wrapText="1"/>
    </xf>
    <xf numFmtId="0" fontId="7" fillId="0" borderId="0" xfId="2" applyFont="1" applyFill="1"/>
    <xf numFmtId="3" fontId="7" fillId="0" borderId="0" xfId="2" applyNumberFormat="1" applyFont="1" applyFill="1"/>
    <xf numFmtId="3" fontId="4" fillId="3" borderId="5" xfId="5" applyNumberFormat="1" applyFont="1" applyFill="1" applyBorder="1" applyAlignment="1">
      <alignment horizontal="center" vertical="center" wrapText="1"/>
    </xf>
    <xf numFmtId="0" fontId="10" fillId="4" borderId="5" xfId="4" applyFont="1" applyFill="1" applyBorder="1" applyAlignment="1">
      <alignment vertical="center"/>
    </xf>
    <xf numFmtId="0" fontId="6" fillId="0" borderId="0" xfId="2" applyFont="1" applyFill="1" applyAlignment="1">
      <alignment horizontal="center"/>
    </xf>
    <xf numFmtId="3" fontId="10" fillId="4" borderId="5" xfId="4" applyNumberFormat="1" applyFont="1" applyFill="1" applyBorder="1" applyAlignment="1">
      <alignment horizontal="right" vertical="center" wrapText="1"/>
    </xf>
    <xf numFmtId="0" fontId="10" fillId="4" borderId="5" xfId="5" applyFont="1" applyFill="1" applyBorder="1" applyAlignment="1">
      <alignment horizontal="center" vertical="center" wrapText="1"/>
    </xf>
    <xf numFmtId="0" fontId="11" fillId="0" borderId="0" xfId="0" applyFont="1" applyFill="1"/>
    <xf numFmtId="3" fontId="5" fillId="0" borderId="5" xfId="6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" fontId="8" fillId="4" borderId="5" xfId="5" applyNumberFormat="1" applyFont="1" applyFill="1" applyBorder="1" applyAlignment="1">
      <alignment horizontal="right" vertical="center" wrapText="1"/>
    </xf>
    <xf numFmtId="3" fontId="8" fillId="4" borderId="5" xfId="5" applyNumberFormat="1" applyFont="1" applyFill="1" applyBorder="1" applyAlignment="1">
      <alignment horizontal="center" vertical="center" wrapText="1"/>
    </xf>
    <xf numFmtId="0" fontId="4" fillId="4" borderId="5" xfId="5" applyFont="1" applyFill="1" applyBorder="1" applyAlignment="1">
      <alignment horizontal="center" vertical="center" wrapText="1"/>
    </xf>
    <xf numFmtId="0" fontId="0" fillId="0" borderId="0" xfId="1" applyFont="1" applyFill="1" applyAlignment="1"/>
    <xf numFmtId="0" fontId="1" fillId="0" borderId="5" xfId="8" applyFont="1" applyFill="1" applyBorder="1" applyAlignment="1">
      <alignment horizontal="center" vertical="center"/>
    </xf>
    <xf numFmtId="0" fontId="0" fillId="0" borderId="0" xfId="1" applyFont="1" applyFill="1"/>
    <xf numFmtId="3" fontId="0" fillId="0" borderId="0" xfId="1" applyNumberFormat="1" applyFont="1" applyFill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>
      <alignment horizontal="right" vertical="center"/>
    </xf>
    <xf numFmtId="3" fontId="0" fillId="0" borderId="0" xfId="1" applyNumberFormat="1" applyFont="1" applyFill="1" applyAlignment="1">
      <alignment horizontal="center" vertical="center"/>
    </xf>
    <xf numFmtId="0" fontId="0" fillId="0" borderId="0" xfId="1" applyFont="1" applyFill="1" applyAlignment="1">
      <alignment vertical="center" wrapText="1"/>
    </xf>
    <xf numFmtId="0" fontId="0" fillId="0" borderId="0" xfId="0" applyFont="1" applyFill="1"/>
    <xf numFmtId="0" fontId="5" fillId="0" borderId="0" xfId="0" applyFont="1" applyFill="1" applyAlignment="1">
      <alignment wrapText="1"/>
    </xf>
    <xf numFmtId="3" fontId="5" fillId="0" borderId="0" xfId="0" applyNumberFormat="1" applyFont="1" applyFill="1" applyAlignment="1">
      <alignment horizontal="right" vertical="center"/>
    </xf>
    <xf numFmtId="0" fontId="0" fillId="2" borderId="5" xfId="0" applyFont="1" applyFill="1" applyBorder="1" applyAlignment="1">
      <alignment vertical="center" wrapText="1"/>
    </xf>
    <xf numFmtId="3" fontId="0" fillId="0" borderId="0" xfId="0" applyNumberFormat="1" applyFont="1" applyFill="1" applyAlignment="1">
      <alignment vertical="center"/>
    </xf>
    <xf numFmtId="0" fontId="1" fillId="0" borderId="0" xfId="0" applyFont="1" applyFill="1"/>
    <xf numFmtId="0" fontId="16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7" fillId="0" borderId="0" xfId="0" applyFont="1" applyFill="1"/>
    <xf numFmtId="3" fontId="17" fillId="0" borderId="0" xfId="0" applyNumberFormat="1" applyFont="1" applyFill="1" applyAlignment="1">
      <alignment horizontal="right" wrapText="1"/>
    </xf>
    <xf numFmtId="3" fontId="17" fillId="0" borderId="0" xfId="0" applyNumberFormat="1" applyFont="1" applyFill="1" applyAlignment="1">
      <alignment horizontal="right" vertical="center" indent="1"/>
    </xf>
    <xf numFmtId="3" fontId="17" fillId="0" borderId="0" xfId="0" applyNumberFormat="1" applyFont="1" applyFill="1" applyAlignment="1">
      <alignment horizontal="center" vertical="center"/>
    </xf>
    <xf numFmtId="3" fontId="17" fillId="0" borderId="0" xfId="0" applyNumberFormat="1" applyFont="1" applyFill="1" applyAlignment="1">
      <alignment horizontal="right" vertical="center"/>
    </xf>
    <xf numFmtId="3" fontId="16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horizontal="right" wrapText="1"/>
    </xf>
    <xf numFmtId="3" fontId="16" fillId="0" borderId="0" xfId="0" applyNumberFormat="1" applyFont="1" applyFill="1" applyAlignment="1">
      <alignment horizontal="right" vertical="center" indent="1"/>
    </xf>
    <xf numFmtId="3" fontId="16" fillId="0" borderId="0" xfId="0" applyNumberFormat="1" applyFont="1" applyFill="1" applyAlignment="1">
      <alignment horizontal="center" vertical="center"/>
    </xf>
    <xf numFmtId="0" fontId="9" fillId="0" borderId="0" xfId="0" applyFont="1"/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5" borderId="12" xfId="0" applyFont="1" applyFill="1" applyBorder="1"/>
    <xf numFmtId="0" fontId="5" fillId="5" borderId="4" xfId="0" applyFont="1" applyFill="1" applyBorder="1"/>
    <xf numFmtId="4" fontId="5" fillId="5" borderId="4" xfId="0" applyNumberFormat="1" applyFont="1" applyFill="1" applyBorder="1"/>
    <xf numFmtId="3" fontId="5" fillId="5" borderId="4" xfId="0" applyNumberFormat="1" applyFont="1" applyFill="1" applyBorder="1"/>
    <xf numFmtId="3" fontId="5" fillId="5" borderId="7" xfId="0" applyNumberFormat="1" applyFont="1" applyFill="1" applyBorder="1"/>
    <xf numFmtId="3" fontId="5" fillId="5" borderId="13" xfId="0" applyNumberFormat="1" applyFont="1" applyFill="1" applyBorder="1"/>
    <xf numFmtId="3" fontId="0" fillId="0" borderId="0" xfId="0" applyNumberFormat="1"/>
    <xf numFmtId="0" fontId="5" fillId="6" borderId="14" xfId="0" applyFont="1" applyFill="1" applyBorder="1"/>
    <xf numFmtId="0" fontId="5" fillId="6" borderId="5" xfId="0" applyFont="1" applyFill="1" applyBorder="1"/>
    <xf numFmtId="4" fontId="5" fillId="6" borderId="5" xfId="0" applyNumberFormat="1" applyFont="1" applyFill="1" applyBorder="1"/>
    <xf numFmtId="3" fontId="5" fillId="6" borderId="5" xfId="0" applyNumberFormat="1" applyFont="1" applyFill="1" applyBorder="1"/>
    <xf numFmtId="3" fontId="5" fillId="6" borderId="1" xfId="0" applyNumberFormat="1" applyFont="1" applyFill="1" applyBorder="1"/>
    <xf numFmtId="3" fontId="5" fillId="6" borderId="15" xfId="0" applyNumberFormat="1" applyFont="1" applyFill="1" applyBorder="1"/>
    <xf numFmtId="0" fontId="5" fillId="7" borderId="14" xfId="0" applyFont="1" applyFill="1" applyBorder="1"/>
    <xf numFmtId="0" fontId="5" fillId="7" borderId="5" xfId="0" applyFont="1" applyFill="1" applyBorder="1"/>
    <xf numFmtId="4" fontId="5" fillId="7" borderId="5" xfId="0" applyNumberFormat="1" applyFont="1" applyFill="1" applyBorder="1"/>
    <xf numFmtId="3" fontId="5" fillId="7" borderId="5" xfId="0" applyNumberFormat="1" applyFont="1" applyFill="1" applyBorder="1"/>
    <xf numFmtId="3" fontId="5" fillId="7" borderId="1" xfId="0" applyNumberFormat="1" applyFont="1" applyFill="1" applyBorder="1"/>
    <xf numFmtId="3" fontId="5" fillId="7" borderId="15" xfId="0" applyNumberFormat="1" applyFont="1" applyFill="1" applyBorder="1"/>
    <xf numFmtId="0" fontId="5" fillId="8" borderId="14" xfId="0" applyFont="1" applyFill="1" applyBorder="1"/>
    <xf numFmtId="0" fontId="5" fillId="8" borderId="5" xfId="0" applyFont="1" applyFill="1" applyBorder="1"/>
    <xf numFmtId="4" fontId="5" fillId="8" borderId="5" xfId="0" applyNumberFormat="1" applyFont="1" applyFill="1" applyBorder="1"/>
    <xf numFmtId="3" fontId="5" fillId="8" borderId="5" xfId="0" applyNumberFormat="1" applyFont="1" applyFill="1" applyBorder="1"/>
    <xf numFmtId="3" fontId="5" fillId="8" borderId="1" xfId="0" applyNumberFormat="1" applyFont="1" applyFill="1" applyBorder="1"/>
    <xf numFmtId="3" fontId="5" fillId="8" borderId="15" xfId="0" applyNumberFormat="1" applyFont="1" applyFill="1" applyBorder="1"/>
    <xf numFmtId="0" fontId="5" fillId="9" borderId="14" xfId="0" applyFont="1" applyFill="1" applyBorder="1"/>
    <xf numFmtId="0" fontId="5" fillId="9" borderId="5" xfId="0" applyFont="1" applyFill="1" applyBorder="1"/>
    <xf numFmtId="4" fontId="5" fillId="9" borderId="5" xfId="0" applyNumberFormat="1" applyFont="1" applyFill="1" applyBorder="1"/>
    <xf numFmtId="3" fontId="5" fillId="9" borderId="5" xfId="0" applyNumberFormat="1" applyFont="1" applyFill="1" applyBorder="1"/>
    <xf numFmtId="3" fontId="5" fillId="9" borderId="1" xfId="0" applyNumberFormat="1" applyFont="1" applyFill="1" applyBorder="1"/>
    <xf numFmtId="3" fontId="5" fillId="9" borderId="15" xfId="0" applyNumberFormat="1" applyFont="1" applyFill="1" applyBorder="1"/>
    <xf numFmtId="0" fontId="5" fillId="0" borderId="5" xfId="0" applyFont="1" applyFill="1" applyBorder="1"/>
    <xf numFmtId="3" fontId="0" fillId="0" borderId="0" xfId="0" applyNumberFormat="1" applyFill="1"/>
    <xf numFmtId="0" fontId="5" fillId="10" borderId="16" xfId="0" applyFont="1" applyFill="1" applyBorder="1"/>
    <xf numFmtId="0" fontId="5" fillId="10" borderId="5" xfId="0" applyFont="1" applyFill="1" applyBorder="1"/>
    <xf numFmtId="4" fontId="5" fillId="10" borderId="6" xfId="0" applyNumberFormat="1" applyFont="1" applyFill="1" applyBorder="1"/>
    <xf numFmtId="3" fontId="5" fillId="10" borderId="6" xfId="0" applyNumberFormat="1" applyFont="1" applyFill="1" applyBorder="1"/>
    <xf numFmtId="3" fontId="5" fillId="10" borderId="17" xfId="0" applyNumberFormat="1" applyFont="1" applyFill="1" applyBorder="1"/>
    <xf numFmtId="3" fontId="5" fillId="10" borderId="18" xfId="0" applyNumberFormat="1" applyFont="1" applyFill="1" applyBorder="1"/>
    <xf numFmtId="3" fontId="6" fillId="0" borderId="9" xfId="0" applyNumberFormat="1" applyFont="1" applyBorder="1"/>
    <xf numFmtId="3" fontId="6" fillId="0" borderId="10" xfId="0" applyNumberFormat="1" applyFont="1" applyBorder="1"/>
    <xf numFmtId="3" fontId="6" fillId="0" borderId="11" xfId="0" applyNumberFormat="1" applyFont="1" applyBorder="1"/>
    <xf numFmtId="0" fontId="5" fillId="0" borderId="16" xfId="0" applyFont="1" applyFill="1" applyBorder="1"/>
    <xf numFmtId="4" fontId="5" fillId="0" borderId="6" xfId="0" applyNumberFormat="1" applyFont="1" applyFill="1" applyBorder="1"/>
    <xf numFmtId="3" fontId="5" fillId="0" borderId="6" xfId="0" applyNumberFormat="1" applyFont="1" applyFill="1" applyBorder="1"/>
    <xf numFmtId="3" fontId="5" fillId="0" borderId="17" xfId="0" applyNumberFormat="1" applyFont="1" applyFill="1" applyBorder="1"/>
    <xf numFmtId="3" fontId="5" fillId="0" borderId="18" xfId="0" applyNumberFormat="1" applyFont="1" applyFill="1" applyBorder="1"/>
    <xf numFmtId="0" fontId="0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19" fillId="0" borderId="5" xfId="8" applyFont="1" applyFill="1" applyBorder="1" applyAlignment="1">
      <alignment horizontal="center" vertical="center"/>
    </xf>
    <xf numFmtId="0" fontId="18" fillId="0" borderId="5" xfId="8" applyFont="1" applyFill="1" applyBorder="1" applyAlignment="1">
      <alignment horizontal="center" vertical="center"/>
    </xf>
    <xf numFmtId="0" fontId="20" fillId="0" borderId="5" xfId="8" applyFont="1" applyFill="1" applyBorder="1" applyAlignment="1">
      <alignment horizontal="center" vertical="center"/>
    </xf>
    <xf numFmtId="0" fontId="20" fillId="0" borderId="5" xfId="8" applyFont="1" applyFill="1" applyBorder="1" applyAlignment="1">
      <alignment vertical="center"/>
    </xf>
    <xf numFmtId="0" fontId="18" fillId="0" borderId="5" xfId="8" applyFont="1" applyFill="1" applyBorder="1" applyAlignment="1">
      <alignment vertical="center" wrapText="1"/>
    </xf>
    <xf numFmtId="3" fontId="18" fillId="0" borderId="5" xfId="8" applyNumberFormat="1" applyFont="1" applyFill="1" applyBorder="1" applyAlignment="1">
      <alignment vertical="center" wrapText="1"/>
    </xf>
    <xf numFmtId="3" fontId="18" fillId="0" borderId="5" xfId="8" applyNumberFormat="1" applyFont="1" applyFill="1" applyBorder="1" applyAlignment="1">
      <alignment vertical="center"/>
    </xf>
    <xf numFmtId="0" fontId="18" fillId="0" borderId="5" xfId="8" applyFont="1" applyFill="1" applyBorder="1" applyAlignment="1">
      <alignment vertical="center"/>
    </xf>
    <xf numFmtId="3" fontId="21" fillId="0" borderId="5" xfId="8" applyNumberFormat="1" applyFont="1" applyFill="1" applyBorder="1" applyAlignment="1">
      <alignment vertical="center"/>
    </xf>
    <xf numFmtId="3" fontId="20" fillId="0" borderId="5" xfId="8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2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wrapText="1"/>
      <protection locked="0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4" fillId="0" borderId="5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0" xfId="1" applyFill="1"/>
    <xf numFmtId="3" fontId="1" fillId="0" borderId="0" xfId="1" applyNumberFormat="1" applyFill="1"/>
    <xf numFmtId="0" fontId="3" fillId="0" borderId="0" xfId="8" applyFill="1" applyAlignment="1">
      <alignment wrapText="1"/>
    </xf>
    <xf numFmtId="3" fontId="3" fillId="0" borderId="0" xfId="8" applyNumberFormat="1" applyFill="1" applyAlignment="1">
      <alignment horizontal="right" vertical="center"/>
    </xf>
    <xf numFmtId="3" fontId="1" fillId="0" borderId="0" xfId="1" applyNumberFormat="1" applyFill="1" applyAlignment="1">
      <alignment horizontal="center" vertical="center"/>
    </xf>
    <xf numFmtId="3" fontId="1" fillId="0" borderId="0" xfId="1" applyNumberFormat="1" applyFill="1" applyAlignment="1">
      <alignment horizontal="right" vertical="center"/>
    </xf>
    <xf numFmtId="0" fontId="1" fillId="0" borderId="0" xfId="1" applyFill="1" applyAlignment="1">
      <alignment vertical="center" wrapText="1"/>
    </xf>
    <xf numFmtId="0" fontId="4" fillId="0" borderId="0" xfId="8" applyFont="1" applyFill="1" applyAlignment="1">
      <alignment horizontal="center"/>
    </xf>
    <xf numFmtId="0" fontId="3" fillId="0" borderId="0" xfId="8" applyFill="1"/>
    <xf numFmtId="0" fontId="5" fillId="0" borderId="0" xfId="8" applyFont="1" applyFill="1"/>
    <xf numFmtId="3" fontId="5" fillId="0" borderId="0" xfId="2" applyNumberFormat="1" applyFont="1" applyFill="1"/>
    <xf numFmtId="0" fontId="23" fillId="0" borderId="0" xfId="8" applyFont="1" applyAlignment="1">
      <alignment horizontal="right" vertical="center" wrapText="1"/>
    </xf>
    <xf numFmtId="0" fontId="3" fillId="2" borderId="2" xfId="8" applyFill="1" applyBorder="1" applyAlignment="1">
      <alignment vertical="center" wrapText="1"/>
    </xf>
    <xf numFmtId="0" fontId="3" fillId="2" borderId="2" xfId="8" applyFill="1" applyBorder="1"/>
    <xf numFmtId="0" fontId="3" fillId="2" borderId="3" xfId="8" applyFill="1" applyBorder="1"/>
    <xf numFmtId="0" fontId="3" fillId="0" borderId="0" xfId="8"/>
    <xf numFmtId="0" fontId="3" fillId="0" borderId="0" xfId="8" applyAlignment="1">
      <alignment wrapText="1"/>
    </xf>
    <xf numFmtId="3" fontId="10" fillId="4" borderId="5" xfId="4" applyNumberFormat="1" applyFont="1" applyFill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/>
    </xf>
    <xf numFmtId="0" fontId="5" fillId="0" borderId="5" xfId="8" applyFont="1" applyFill="1" applyBorder="1" applyAlignment="1">
      <alignment horizontal="center" vertical="center"/>
    </xf>
    <xf numFmtId="3" fontId="6" fillId="4" borderId="5" xfId="8" applyNumberFormat="1" applyFont="1" applyFill="1" applyBorder="1" applyAlignment="1">
      <alignment vertical="center"/>
    </xf>
    <xf numFmtId="0" fontId="6" fillId="0" borderId="5" xfId="8" applyFont="1" applyFill="1" applyBorder="1" applyAlignment="1">
      <alignment vertical="center" wrapText="1"/>
    </xf>
    <xf numFmtId="0" fontId="5" fillId="0" borderId="5" xfId="8" applyFont="1" applyFill="1" applyBorder="1" applyAlignment="1">
      <alignment vertical="center" wrapText="1"/>
    </xf>
    <xf numFmtId="0" fontId="7" fillId="0" borderId="5" xfId="8" applyFont="1" applyFill="1" applyBorder="1" applyAlignment="1">
      <alignment vertical="center" wrapText="1"/>
    </xf>
    <xf numFmtId="0" fontId="7" fillId="0" borderId="5" xfId="8" applyFont="1" applyFill="1" applyBorder="1" applyAlignment="1">
      <alignment vertical="center"/>
    </xf>
    <xf numFmtId="3" fontId="5" fillId="0" borderId="5" xfId="8" applyNumberFormat="1" applyFont="1" applyFill="1" applyBorder="1" applyAlignment="1">
      <alignment horizontal="center" vertical="center"/>
    </xf>
    <xf numFmtId="0" fontId="0" fillId="0" borderId="5" xfId="8" applyFont="1" applyFill="1" applyBorder="1" applyAlignment="1">
      <alignment horizontal="center" vertical="center"/>
    </xf>
    <xf numFmtId="0" fontId="5" fillId="0" borderId="5" xfId="8" applyFont="1" applyFill="1" applyBorder="1" applyAlignment="1">
      <alignment vertical="center"/>
    </xf>
    <xf numFmtId="3" fontId="6" fillId="0" borderId="5" xfId="8" applyNumberFormat="1" applyFont="1" applyFill="1" applyBorder="1" applyAlignment="1">
      <alignment vertical="center"/>
    </xf>
    <xf numFmtId="3" fontId="5" fillId="0" borderId="5" xfId="8" applyNumberFormat="1" applyFont="1" applyFill="1" applyBorder="1" applyAlignment="1">
      <alignment vertical="center"/>
    </xf>
    <xf numFmtId="3" fontId="1" fillId="0" borderId="5" xfId="8" applyNumberFormat="1" applyFont="1" applyFill="1" applyBorder="1" applyAlignment="1">
      <alignment vertical="center" wrapText="1"/>
    </xf>
    <xf numFmtId="0" fontId="3" fillId="0" borderId="0" xfId="8" applyFill="1" applyAlignment="1">
      <alignment vertical="center"/>
    </xf>
    <xf numFmtId="3" fontId="16" fillId="0" borderId="5" xfId="8" applyNumberFormat="1" applyFont="1" applyFill="1" applyBorder="1" applyAlignment="1">
      <alignment vertical="center" wrapText="1"/>
    </xf>
    <xf numFmtId="0" fontId="25" fillId="0" borderId="5" xfId="8" applyFont="1" applyFill="1" applyBorder="1" applyAlignment="1">
      <alignment horizontal="center" vertical="center"/>
    </xf>
    <xf numFmtId="0" fontId="3" fillId="0" borderId="5" xfId="8" applyFill="1" applyBorder="1" applyAlignment="1">
      <alignment horizontal="center" vertical="center"/>
    </xf>
    <xf numFmtId="3" fontId="8" fillId="4" borderId="5" xfId="4" applyNumberFormat="1" applyFont="1" applyFill="1" applyBorder="1" applyAlignment="1">
      <alignment vertical="center"/>
    </xf>
    <xf numFmtId="0" fontId="26" fillId="0" borderId="0" xfId="8" applyFont="1"/>
    <xf numFmtId="0" fontId="3" fillId="0" borderId="0" xfId="8" applyBorder="1" applyAlignment="1">
      <alignment vertical="center"/>
    </xf>
    <xf numFmtId="0" fontId="7" fillId="0" borderId="0" xfId="0" applyFont="1" applyAlignment="1">
      <alignment horizontal="left"/>
    </xf>
    <xf numFmtId="0" fontId="4" fillId="11" borderId="6" xfId="4" applyFont="1" applyFill="1" applyBorder="1" applyAlignment="1">
      <alignment horizontal="center" vertical="center" textRotation="90" wrapText="1"/>
    </xf>
    <xf numFmtId="0" fontId="4" fillId="11" borderId="6" xfId="4" applyFont="1" applyFill="1" applyBorder="1" applyAlignment="1">
      <alignment horizontal="center" vertical="center" wrapText="1"/>
    </xf>
    <xf numFmtId="0" fontId="24" fillId="11" borderId="19" xfId="0" applyFont="1" applyFill="1" applyBorder="1" applyAlignment="1">
      <alignment horizontal="center" wrapText="1"/>
    </xf>
    <xf numFmtId="0" fontId="24" fillId="11" borderId="5" xfId="0" applyFont="1" applyFill="1" applyBorder="1" applyAlignment="1">
      <alignment horizontal="center" wrapText="1"/>
    </xf>
    <xf numFmtId="164" fontId="4" fillId="11" borderId="6" xfId="4" applyNumberFormat="1" applyFont="1" applyFill="1" applyBorder="1" applyAlignment="1">
      <alignment horizontal="center" vertical="center" wrapText="1"/>
    </xf>
    <xf numFmtId="164" fontId="4" fillId="11" borderId="5" xfId="4" applyNumberFormat="1" applyFont="1" applyFill="1" applyBorder="1" applyAlignment="1">
      <alignment horizontal="center" vertical="center" textRotation="90" wrapText="1"/>
    </xf>
    <xf numFmtId="164" fontId="4" fillId="11" borderId="20" xfId="4" applyNumberFormat="1" applyFont="1" applyFill="1" applyBorder="1" applyAlignment="1">
      <alignment horizontal="center" vertical="center" wrapText="1"/>
    </xf>
    <xf numFmtId="165" fontId="6" fillId="11" borderId="5" xfId="4" applyNumberFormat="1" applyFont="1" applyFill="1" applyBorder="1" applyAlignment="1">
      <alignment horizontal="right" vertical="center" wrapText="1"/>
    </xf>
    <xf numFmtId="164" fontId="4" fillId="11" borderId="5" xfId="4" applyNumberFormat="1" applyFont="1" applyFill="1" applyBorder="1" applyAlignment="1">
      <alignment horizontal="center" vertical="center" wrapText="1"/>
    </xf>
    <xf numFmtId="3" fontId="6" fillId="11" borderId="5" xfId="4" applyNumberFormat="1" applyFont="1" applyFill="1" applyBorder="1" applyAlignment="1">
      <alignment horizontal="right" vertical="center" wrapText="1"/>
    </xf>
    <xf numFmtId="3" fontId="6" fillId="11" borderId="5" xfId="5" applyNumberFormat="1" applyFont="1" applyFill="1" applyBorder="1" applyAlignment="1">
      <alignment horizontal="right" vertical="center" wrapText="1"/>
    </xf>
    <xf numFmtId="3" fontId="4" fillId="11" borderId="5" xfId="4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8" applyFont="1" applyBorder="1" applyAlignment="1">
      <alignment horizontal="center" vertical="center"/>
    </xf>
    <xf numFmtId="0" fontId="0" fillId="0" borderId="5" xfId="8" applyFont="1" applyBorder="1" applyAlignment="1">
      <alignment horizontal="center" vertical="center"/>
    </xf>
    <xf numFmtId="0" fontId="5" fillId="0" borderId="5" xfId="8" applyFont="1" applyBorder="1" applyAlignment="1">
      <alignment horizontal="center" vertical="center"/>
    </xf>
    <xf numFmtId="0" fontId="27" fillId="0" borderId="5" xfId="8" applyFont="1" applyBorder="1" applyAlignment="1">
      <alignment vertical="center"/>
    </xf>
    <xf numFmtId="0" fontId="6" fillId="0" borderId="5" xfId="8" applyFont="1" applyBorder="1" applyAlignment="1">
      <alignment vertical="center" wrapText="1"/>
    </xf>
    <xf numFmtId="0" fontId="5" fillId="0" borderId="5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3" fontId="5" fillId="0" borderId="5" xfId="8" applyNumberFormat="1" applyFont="1" applyBorder="1" applyAlignment="1">
      <alignment horizontal="center" vertical="center"/>
    </xf>
    <xf numFmtId="3" fontId="6" fillId="0" borderId="5" xfId="8" applyNumberFormat="1" applyFont="1" applyBorder="1" applyAlignment="1">
      <alignment vertical="center"/>
    </xf>
    <xf numFmtId="3" fontId="5" fillId="0" borderId="5" xfId="8" applyNumberFormat="1" applyFont="1" applyBorder="1" applyAlignment="1">
      <alignment vertical="center"/>
    </xf>
    <xf numFmtId="3" fontId="1" fillId="0" borderId="5" xfId="8" applyNumberFormat="1" applyFont="1" applyBorder="1" applyAlignment="1">
      <alignment vertical="center" wrapText="1"/>
    </xf>
    <xf numFmtId="3" fontId="3" fillId="0" borderId="0" xfId="8" applyNumberFormat="1" applyAlignment="1">
      <alignment vertical="center"/>
    </xf>
    <xf numFmtId="0" fontId="3" fillId="0" borderId="0" xfId="8" applyAlignment="1">
      <alignment vertical="center"/>
    </xf>
    <xf numFmtId="3" fontId="28" fillId="0" borderId="5" xfId="8" applyNumberFormat="1" applyFont="1" applyFill="1" applyBorder="1" applyAlignment="1">
      <alignment vertical="center" wrapText="1"/>
    </xf>
    <xf numFmtId="0" fontId="7" fillId="0" borderId="5" xfId="8" applyFont="1" applyBorder="1" applyAlignment="1">
      <alignment vertical="center"/>
    </xf>
    <xf numFmtId="0" fontId="7" fillId="0" borderId="5" xfId="8" applyFont="1" applyBorder="1" applyAlignment="1">
      <alignment vertical="center" wrapText="1"/>
    </xf>
    <xf numFmtId="3" fontId="5" fillId="0" borderId="5" xfId="8" applyNumberFormat="1" applyFont="1" applyBorder="1" applyAlignment="1">
      <alignment vertical="center" wrapText="1"/>
    </xf>
    <xf numFmtId="0" fontId="8" fillId="4" borderId="5" xfId="4" applyFont="1" applyFill="1" applyBorder="1" applyAlignment="1">
      <alignment vertical="center"/>
    </xf>
    <xf numFmtId="0" fontId="9" fillId="4" borderId="5" xfId="4" applyFont="1" applyFill="1" applyBorder="1" applyAlignment="1">
      <alignment vertical="center"/>
    </xf>
    <xf numFmtId="0" fontId="29" fillId="4" borderId="2" xfId="8" applyFont="1" applyFill="1" applyBorder="1"/>
    <xf numFmtId="0" fontId="29" fillId="0" borderId="0" xfId="8" applyFont="1"/>
    <xf numFmtId="0" fontId="1" fillId="0" borderId="0" xfId="1" applyFill="1" applyAlignment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right" vertical="center"/>
    </xf>
    <xf numFmtId="0" fontId="23" fillId="0" borderId="0" xfId="0" applyFont="1" applyAlignment="1">
      <alignment horizontal="right" vertical="center" wrapText="1"/>
    </xf>
    <xf numFmtId="0" fontId="0" fillId="2" borderId="5" xfId="0" applyFill="1" applyBorder="1" applyAlignment="1">
      <alignment vertical="center" wrapText="1"/>
    </xf>
    <xf numFmtId="3" fontId="6" fillId="4" borderId="5" xfId="6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wrapText="1"/>
    </xf>
    <xf numFmtId="0" fontId="30" fillId="0" borderId="0" xfId="0" applyFont="1" applyFill="1"/>
    <xf numFmtId="3" fontId="30" fillId="0" borderId="0" xfId="0" applyNumberFormat="1" applyFont="1" applyFill="1" applyAlignment="1">
      <alignment horizontal="right" wrapText="1"/>
    </xf>
    <xf numFmtId="3" fontId="30" fillId="0" borderId="0" xfId="0" applyNumberFormat="1" applyFont="1" applyFill="1" applyAlignment="1">
      <alignment horizontal="right" vertical="center" indent="1"/>
    </xf>
    <xf numFmtId="3" fontId="30" fillId="0" borderId="0" xfId="0" applyNumberFormat="1" applyFont="1" applyFill="1" applyAlignment="1">
      <alignment horizontal="center" vertical="center"/>
    </xf>
    <xf numFmtId="3" fontId="30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12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3" fontId="0" fillId="0" borderId="0" xfId="0" applyNumberFormat="1" applyFill="1" applyAlignment="1">
      <alignment horizontal="center" vertical="center"/>
    </xf>
    <xf numFmtId="3" fontId="3" fillId="5" borderId="0" xfId="8" applyNumberFormat="1" applyFont="1" applyFill="1" applyAlignment="1">
      <alignment vertical="center"/>
    </xf>
    <xf numFmtId="0" fontId="3" fillId="5" borderId="0" xfId="8" applyFont="1" applyFill="1" applyAlignment="1">
      <alignment vertical="center"/>
    </xf>
    <xf numFmtId="0" fontId="27" fillId="0" borderId="5" xfId="8" applyFont="1" applyFill="1" applyBorder="1" applyAlignment="1">
      <alignment vertical="center"/>
    </xf>
    <xf numFmtId="0" fontId="5" fillId="0" borderId="0" xfId="0" applyFont="1" applyAlignment="1">
      <alignment horizontal="left"/>
    </xf>
    <xf numFmtId="3" fontId="3" fillId="0" borderId="0" xfId="8" applyNumberFormat="1" applyFill="1" applyAlignment="1">
      <alignment vertical="center"/>
    </xf>
    <xf numFmtId="49" fontId="22" fillId="0" borderId="5" xfId="8" applyNumberFormat="1" applyFont="1" applyFill="1" applyBorder="1" applyAlignment="1">
      <alignment horizontal="right" vertical="center"/>
    </xf>
    <xf numFmtId="0" fontId="31" fillId="0" borderId="0" xfId="8" applyFont="1" applyAlignment="1">
      <alignment vertical="center"/>
    </xf>
    <xf numFmtId="3" fontId="5" fillId="6" borderId="21" xfId="0" applyNumberFormat="1" applyFont="1" applyFill="1" applyBorder="1"/>
    <xf numFmtId="0" fontId="32" fillId="0" borderId="0" xfId="0" applyFont="1" applyFill="1" applyAlignment="1">
      <alignment vertical="center"/>
    </xf>
    <xf numFmtId="0" fontId="32" fillId="0" borderId="0" xfId="0" applyFont="1" applyFill="1"/>
    <xf numFmtId="3" fontId="6" fillId="4" borderId="5" xfId="0" applyNumberFormat="1" applyFont="1" applyFill="1" applyBorder="1" applyAlignment="1">
      <alignment horizontal="right" vertical="center"/>
    </xf>
    <xf numFmtId="0" fontId="33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3" fontId="22" fillId="0" borderId="5" xfId="0" applyNumberFormat="1" applyFont="1" applyFill="1" applyBorder="1" applyAlignment="1">
      <alignment horizontal="center" vertical="center" wrapText="1"/>
    </xf>
    <xf numFmtId="0" fontId="4" fillId="0" borderId="5" xfId="8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0" fontId="6" fillId="0" borderId="5" xfId="8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3" fontId="4" fillId="3" borderId="4" xfId="4" applyNumberFormat="1" applyFont="1" applyFill="1" applyBorder="1" applyAlignment="1">
      <alignment horizontal="center" vertical="center" wrapText="1"/>
    </xf>
    <xf numFmtId="3" fontId="4" fillId="3" borderId="5" xfId="4" applyNumberFormat="1" applyFont="1" applyFill="1" applyBorder="1" applyAlignment="1">
      <alignment horizontal="center" vertical="center" wrapText="1"/>
    </xf>
    <xf numFmtId="0" fontId="4" fillId="3" borderId="4" xfId="4" applyFont="1" applyFill="1" applyBorder="1" applyAlignment="1">
      <alignment horizontal="center" vertical="center" wrapText="1"/>
    </xf>
    <xf numFmtId="0" fontId="4" fillId="3" borderId="6" xfId="4" applyFont="1" applyFill="1" applyBorder="1" applyAlignment="1">
      <alignment horizontal="center" vertical="center" wrapText="1"/>
    </xf>
    <xf numFmtId="164" fontId="4" fillId="3" borderId="4" xfId="4" applyNumberFormat="1" applyFont="1" applyFill="1" applyBorder="1" applyAlignment="1">
      <alignment horizontal="center" vertical="center" wrapText="1"/>
    </xf>
    <xf numFmtId="164" fontId="4" fillId="3" borderId="6" xfId="4" applyNumberFormat="1" applyFont="1" applyFill="1" applyBorder="1" applyAlignment="1">
      <alignment horizontal="center" vertical="center" wrapText="1"/>
    </xf>
    <xf numFmtId="164" fontId="4" fillId="3" borderId="6" xfId="4" applyNumberFormat="1" applyFont="1" applyFill="1" applyBorder="1" applyAlignment="1">
      <alignment horizontal="center" vertical="center" textRotation="90" wrapText="1"/>
    </xf>
    <xf numFmtId="164" fontId="4" fillId="3" borderId="4" xfId="4" applyNumberFormat="1" applyFont="1" applyFill="1" applyBorder="1" applyAlignment="1">
      <alignment horizontal="center" vertical="center" textRotation="90" wrapText="1"/>
    </xf>
    <xf numFmtId="164" fontId="4" fillId="3" borderId="0" xfId="4" applyNumberFormat="1" applyFont="1" applyFill="1" applyBorder="1" applyAlignment="1">
      <alignment horizontal="center" vertical="center" wrapText="1"/>
    </xf>
    <xf numFmtId="164" fontId="4" fillId="3" borderId="20" xfId="4" applyNumberFormat="1" applyFont="1" applyFill="1" applyBorder="1" applyAlignment="1">
      <alignment horizontal="center" vertical="center" wrapText="1"/>
    </xf>
    <xf numFmtId="164" fontId="4" fillId="3" borderId="5" xfId="4" applyNumberFormat="1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left" vertical="center"/>
    </xf>
    <xf numFmtId="0" fontId="8" fillId="2" borderId="2" xfId="3" applyFont="1" applyFill="1" applyBorder="1" applyAlignment="1">
      <alignment horizontal="left" vertical="center"/>
    </xf>
    <xf numFmtId="0" fontId="4" fillId="3" borderId="4" xfId="4" applyFont="1" applyFill="1" applyBorder="1" applyAlignment="1">
      <alignment horizontal="center" vertical="center" textRotation="90" wrapText="1"/>
    </xf>
    <xf numFmtId="0" fontId="4" fillId="3" borderId="6" xfId="4" applyFont="1" applyFill="1" applyBorder="1" applyAlignment="1">
      <alignment horizontal="center" vertical="center" textRotation="90" wrapText="1"/>
    </xf>
    <xf numFmtId="0" fontId="24" fillId="3" borderId="19" xfId="8" applyFont="1" applyFill="1" applyBorder="1" applyAlignment="1">
      <alignment horizontal="center" wrapText="1"/>
    </xf>
    <xf numFmtId="0" fontId="24" fillId="3" borderId="4" xfId="8" applyFont="1" applyFill="1" applyBorder="1" applyAlignment="1">
      <alignment horizontal="center" wrapText="1"/>
    </xf>
    <xf numFmtId="0" fontId="24" fillId="3" borderId="5" xfId="8" applyFont="1" applyFill="1" applyBorder="1" applyAlignment="1">
      <alignment horizontal="center" wrapText="1"/>
    </xf>
    <xf numFmtId="3" fontId="9" fillId="3" borderId="4" xfId="2" applyNumberFormat="1" applyFont="1" applyFill="1" applyBorder="1" applyAlignment="1">
      <alignment horizontal="center" vertical="center"/>
    </xf>
    <xf numFmtId="0" fontId="8" fillId="4" borderId="1" xfId="4" applyFont="1" applyFill="1" applyBorder="1" applyAlignment="1">
      <alignment vertical="center"/>
    </xf>
    <xf numFmtId="0" fontId="8" fillId="4" borderId="2" xfId="4" applyFont="1" applyFill="1" applyBorder="1" applyAlignment="1">
      <alignment vertical="center"/>
    </xf>
    <xf numFmtId="0" fontId="8" fillId="4" borderId="3" xfId="4" applyFont="1" applyFill="1" applyBorder="1" applyAlignment="1">
      <alignment vertical="center"/>
    </xf>
    <xf numFmtId="0" fontId="5" fillId="0" borderId="0" xfId="2" applyFont="1" applyFill="1" applyAlignment="1"/>
    <xf numFmtId="0" fontId="5" fillId="0" borderId="0" xfId="0" applyFont="1" applyAlignment="1"/>
    <xf numFmtId="0" fontId="8" fillId="2" borderId="5" xfId="3" applyFont="1" applyFill="1" applyBorder="1" applyAlignment="1">
      <alignment horizontal="left" vertical="center"/>
    </xf>
    <xf numFmtId="0" fontId="4" fillId="3" borderId="5" xfId="4" applyFont="1" applyFill="1" applyBorder="1" applyAlignment="1">
      <alignment horizontal="center" vertical="center" textRotation="90" wrapText="1"/>
    </xf>
    <xf numFmtId="0" fontId="4" fillId="3" borderId="5" xfId="4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9" fillId="3" borderId="5" xfId="2" applyNumberFormat="1" applyFont="1" applyFill="1" applyBorder="1" applyAlignment="1">
      <alignment horizontal="center" vertical="center"/>
    </xf>
    <xf numFmtId="164" fontId="4" fillId="3" borderId="5" xfId="4" applyNumberFormat="1" applyFont="1" applyFill="1" applyBorder="1" applyAlignment="1">
      <alignment horizontal="center" vertical="center" textRotation="90" wrapText="1"/>
    </xf>
    <xf numFmtId="0" fontId="24" fillId="3" borderId="19" xfId="8" applyFont="1" applyFill="1" applyBorder="1" applyAlignment="1">
      <alignment horizontal="center" vertical="center" wrapText="1"/>
    </xf>
    <xf numFmtId="0" fontId="24" fillId="3" borderId="4" xfId="8" applyFont="1" applyFill="1" applyBorder="1" applyAlignment="1">
      <alignment horizontal="center" vertical="center" wrapText="1"/>
    </xf>
    <xf numFmtId="0" fontId="24" fillId="3" borderId="5" xfId="8" applyFont="1" applyFill="1" applyBorder="1" applyAlignment="1">
      <alignment horizontal="center" vertical="center" wrapText="1"/>
    </xf>
    <xf numFmtId="164" fontId="4" fillId="3" borderId="19" xfId="4" applyNumberFormat="1" applyFont="1" applyFill="1" applyBorder="1" applyAlignment="1">
      <alignment horizontal="center" vertical="center" textRotation="90" wrapText="1"/>
    </xf>
    <xf numFmtId="164" fontId="4" fillId="3" borderId="7" xfId="4" applyNumberFormat="1" applyFont="1" applyFill="1" applyBorder="1" applyAlignment="1">
      <alignment horizontal="center" vertical="center" textRotation="90" wrapText="1"/>
    </xf>
  </cellXfs>
  <cellStyles count="10">
    <cellStyle name="Normální" xfId="0" builtinId="0"/>
    <cellStyle name="Normální 2" xfId="7"/>
    <cellStyle name="Normální 2 2" xfId="8"/>
    <cellStyle name="Normální 3" xfId="9"/>
    <cellStyle name="Normální 5" xfId="6"/>
    <cellStyle name="normální_Investice - opravy 2007 - 14-11-06-HOL (3)1" xfId="3"/>
    <cellStyle name="normální_investice 2005- doprava-upravený2" xfId="2"/>
    <cellStyle name="normální_Investice 2005-školství - úprava (probráno se SEK)" xfId="4"/>
    <cellStyle name="normální_kultura2-upravené priority-3" xfId="5"/>
    <cellStyle name="normální_Sociální - investice a opravy 2009 - sumarizace vč. prior - 10-12-2008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showGridLines="0" view="pageBreakPreview" zoomScaleNormal="100" zoomScaleSheetLayoutView="100" workbookViewId="0">
      <selection activeCell="G4" sqref="G4"/>
    </sheetView>
  </sheetViews>
  <sheetFormatPr defaultRowHeight="12.75" x14ac:dyDescent="0.2"/>
  <cols>
    <col min="1" max="1" width="15.7109375" customWidth="1"/>
    <col min="2" max="2" width="49.7109375" customWidth="1"/>
    <col min="3" max="3" width="19.5703125" customWidth="1"/>
    <col min="4" max="4" width="19.42578125" customWidth="1"/>
    <col min="5" max="8" width="18.5703125" customWidth="1"/>
    <col min="9" max="9" width="1.28515625" customWidth="1"/>
  </cols>
  <sheetData>
    <row r="1" spans="1:9" ht="18" x14ac:dyDescent="0.25">
      <c r="A1" s="52" t="s">
        <v>49</v>
      </c>
    </row>
    <row r="2" spans="1:9" ht="18" x14ac:dyDescent="0.25">
      <c r="A2" s="52" t="s">
        <v>43</v>
      </c>
    </row>
    <row r="3" spans="1:9" ht="13.5" thickBot="1" x14ac:dyDescent="0.25">
      <c r="H3" s="105" t="s">
        <v>2</v>
      </c>
    </row>
    <row r="4" spans="1:9" ht="47.25" customHeight="1" thickBot="1" x14ac:dyDescent="0.25">
      <c r="A4" s="53" t="s">
        <v>4</v>
      </c>
      <c r="B4" s="54" t="s">
        <v>29</v>
      </c>
      <c r="C4" s="55" t="s">
        <v>30</v>
      </c>
      <c r="D4" s="55" t="s">
        <v>31</v>
      </c>
      <c r="E4" s="55" t="s">
        <v>32</v>
      </c>
      <c r="F4" s="55" t="s">
        <v>33</v>
      </c>
      <c r="G4" s="56" t="s">
        <v>34</v>
      </c>
      <c r="H4" s="57" t="s">
        <v>63</v>
      </c>
    </row>
    <row r="5" spans="1:9" ht="15" x14ac:dyDescent="0.2">
      <c r="A5" s="58" t="s">
        <v>35</v>
      </c>
      <c r="B5" s="59" t="s">
        <v>205</v>
      </c>
      <c r="C5" s="60"/>
      <c r="D5" s="60"/>
      <c r="E5" s="61"/>
      <c r="F5" s="61"/>
      <c r="G5" s="62">
        <f>'Oblast školství - ORJ 10 ž'!U24</f>
        <v>10377</v>
      </c>
      <c r="H5" s="63">
        <f>SUM(C5:G5)</f>
        <v>10377</v>
      </c>
      <c r="I5" s="64"/>
    </row>
    <row r="6" spans="1:9" ht="15" x14ac:dyDescent="0.2">
      <c r="A6" s="58" t="s">
        <v>35</v>
      </c>
      <c r="B6" s="59" t="s">
        <v>36</v>
      </c>
      <c r="C6" s="60"/>
      <c r="D6" s="60"/>
      <c r="E6" s="61"/>
      <c r="F6" s="61"/>
      <c r="G6" s="62">
        <f>'Oblast školství - ORJ 17'!Q14</f>
        <v>30573</v>
      </c>
      <c r="H6" s="63">
        <f>SUM(C6:G6)</f>
        <v>30573</v>
      </c>
      <c r="I6" s="64"/>
    </row>
    <row r="7" spans="1:9" ht="15" x14ac:dyDescent="0.2">
      <c r="A7" s="65" t="s">
        <v>37</v>
      </c>
      <c r="B7" s="66" t="s">
        <v>44</v>
      </c>
      <c r="C7" s="67"/>
      <c r="D7" s="67"/>
      <c r="E7" s="68"/>
      <c r="F7" s="68"/>
      <c r="G7" s="229">
        <f>'Oblast sociální - ORJ 11 ž'!U20</f>
        <v>14080</v>
      </c>
      <c r="H7" s="70">
        <f>SUM(C7:G7)</f>
        <v>14080</v>
      </c>
      <c r="I7" s="64"/>
    </row>
    <row r="8" spans="1:9" ht="15" hidden="1" x14ac:dyDescent="0.2">
      <c r="A8" s="65" t="s">
        <v>37</v>
      </c>
      <c r="B8" s="66" t="s">
        <v>36</v>
      </c>
      <c r="C8" s="67"/>
      <c r="D8" s="67"/>
      <c r="E8" s="68"/>
      <c r="F8" s="68"/>
      <c r="G8" s="69"/>
      <c r="H8" s="70">
        <f t="shared" ref="H8:H15" si="0">SUM(C8:G8)</f>
        <v>0</v>
      </c>
      <c r="I8" s="64"/>
    </row>
    <row r="9" spans="1:9" ht="15" hidden="1" x14ac:dyDescent="0.2">
      <c r="A9" s="71" t="s">
        <v>38</v>
      </c>
      <c r="B9" s="72" t="s">
        <v>36</v>
      </c>
      <c r="C9" s="73"/>
      <c r="D9" s="73"/>
      <c r="E9" s="74"/>
      <c r="F9" s="74"/>
      <c r="G9" s="75"/>
      <c r="H9" s="76">
        <f t="shared" si="0"/>
        <v>0</v>
      </c>
      <c r="I9" s="64"/>
    </row>
    <row r="10" spans="1:9" ht="15" x14ac:dyDescent="0.2">
      <c r="A10" s="77" t="s">
        <v>39</v>
      </c>
      <c r="B10" s="78" t="s">
        <v>45</v>
      </c>
      <c r="C10" s="79"/>
      <c r="D10" s="79"/>
      <c r="E10" s="80"/>
      <c r="F10" s="80"/>
      <c r="G10" s="81">
        <f>'Oblast kultury - ORJ 13ž'!U12</f>
        <v>1250</v>
      </c>
      <c r="H10" s="82">
        <f t="shared" si="0"/>
        <v>1250</v>
      </c>
      <c r="I10" s="64"/>
    </row>
    <row r="11" spans="1:9" ht="15" x14ac:dyDescent="0.2">
      <c r="A11" s="77" t="s">
        <v>39</v>
      </c>
      <c r="B11" s="78" t="s">
        <v>36</v>
      </c>
      <c r="C11" s="79"/>
      <c r="D11" s="79"/>
      <c r="E11" s="80"/>
      <c r="F11" s="80"/>
      <c r="G11" s="81">
        <f>'Oblast kultury - ORJ 17ž '!U11</f>
        <v>1500</v>
      </c>
      <c r="H11" s="82">
        <f t="shared" si="0"/>
        <v>1500</v>
      </c>
      <c r="I11" s="64"/>
    </row>
    <row r="12" spans="1:9" ht="15" x14ac:dyDescent="0.2">
      <c r="A12" s="83" t="s">
        <v>40</v>
      </c>
      <c r="B12" s="84" t="s">
        <v>48</v>
      </c>
      <c r="C12" s="85"/>
      <c r="D12" s="85"/>
      <c r="E12" s="86"/>
      <c r="F12" s="86">
        <v>0</v>
      </c>
      <c r="G12" s="87">
        <f>'Oblast zdravotnictví - ORJ 14 ž'!U12</f>
        <v>0</v>
      </c>
      <c r="H12" s="88">
        <f t="shared" si="0"/>
        <v>0</v>
      </c>
      <c r="I12" s="64"/>
    </row>
    <row r="13" spans="1:9" s="4" customFormat="1" ht="15" hidden="1" x14ac:dyDescent="0.2">
      <c r="A13" s="83" t="s">
        <v>40</v>
      </c>
      <c r="B13" s="84" t="s">
        <v>36</v>
      </c>
      <c r="C13" s="85"/>
      <c r="D13" s="85"/>
      <c r="E13" s="86"/>
      <c r="F13" s="86"/>
      <c r="G13" s="87"/>
      <c r="H13" s="88">
        <f t="shared" si="0"/>
        <v>0</v>
      </c>
      <c r="I13" s="90"/>
    </row>
    <row r="14" spans="1:9" ht="15" hidden="1" x14ac:dyDescent="0.2">
      <c r="A14" s="91" t="s">
        <v>41</v>
      </c>
      <c r="B14" s="92" t="s">
        <v>36</v>
      </c>
      <c r="C14" s="93"/>
      <c r="D14" s="93"/>
      <c r="E14" s="94"/>
      <c r="F14" s="94"/>
      <c r="G14" s="95"/>
      <c r="H14" s="96">
        <f t="shared" si="0"/>
        <v>0</v>
      </c>
      <c r="I14" s="64"/>
    </row>
    <row r="15" spans="1:9" ht="15.75" thickBot="1" x14ac:dyDescent="0.25">
      <c r="A15" s="100" t="s">
        <v>46</v>
      </c>
      <c r="B15" s="89" t="s">
        <v>47</v>
      </c>
      <c r="C15" s="101"/>
      <c r="D15" s="101"/>
      <c r="E15" s="102"/>
      <c r="F15" s="102"/>
      <c r="G15" s="103">
        <f>'Oblast KÚOK - ORJ 03'!Q10</f>
        <v>1200</v>
      </c>
      <c r="H15" s="104">
        <f t="shared" si="0"/>
        <v>1200</v>
      </c>
      <c r="I15" s="64"/>
    </row>
    <row r="16" spans="1:9" ht="16.5" thickBot="1" x14ac:dyDescent="0.3">
      <c r="A16" s="239" t="s">
        <v>42</v>
      </c>
      <c r="B16" s="240"/>
      <c r="C16" s="97">
        <f>SUM(C5:C15)</f>
        <v>0</v>
      </c>
      <c r="D16" s="97">
        <f t="shared" ref="D16" si="1">SUM(D5:D15)</f>
        <v>0</v>
      </c>
      <c r="E16" s="97">
        <f>SUM(E5:E15)</f>
        <v>0</v>
      </c>
      <c r="F16" s="97">
        <f>SUM(F5:F15)</f>
        <v>0</v>
      </c>
      <c r="G16" s="98">
        <f>SUM(G5:G15)</f>
        <v>58980</v>
      </c>
      <c r="H16" s="99">
        <f>SUM(H5:H15)</f>
        <v>58980</v>
      </c>
      <c r="I16" s="64"/>
    </row>
  </sheetData>
  <mergeCells count="1">
    <mergeCell ref="A16:B16"/>
  </mergeCells>
  <printOptions horizontalCentered="1"/>
  <pageMargins left="0.39370078740157483" right="0.39370078740157483" top="0.6692913385826772" bottom="0.86614173228346458" header="0.27559055118110237" footer="0.39370078740157483"/>
  <pageSetup paperSize="9" scale="79" firstPageNumber="128" fitToHeight="0" orientation="landscape" useFirstPageNumber="1" r:id="rId1"/>
  <headerFooter>
    <oddFooter>&amp;L&amp;"Arial,Kurzíva"&amp;11Zastupitelstvo Olomouckého kraje 11.12.2023 
2.1. - Rozpočet OK na rok  2024 - návrh rozpočtu  
Příloha č. 5c) - Nové opravy&amp;R&amp;"Arial,Kurzíva"&amp;11Strana &amp;P (celkem 216)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26"/>
  <sheetViews>
    <sheetView showGridLines="0" view="pageBreakPreview" zoomScale="70" zoomScaleNormal="100" zoomScaleSheetLayoutView="70" workbookViewId="0">
      <pane ySplit="7" topLeftCell="A8" activePane="bottomLeft" state="frozenSplit"/>
      <selection activeCell="B37" sqref="B37"/>
      <selection pane="bottomLeft" activeCell="S9" sqref="S9"/>
    </sheetView>
  </sheetViews>
  <sheetFormatPr defaultColWidth="9.140625" defaultRowHeight="15" outlineLevelCol="1" x14ac:dyDescent="0.25"/>
  <cols>
    <col min="1" max="1" width="4.140625" style="147" customWidth="1"/>
    <col min="2" max="2" width="4.42578125" style="147" customWidth="1"/>
    <col min="3" max="4" width="9.140625" style="147" hidden="1" customWidth="1" outlineLevel="1"/>
    <col min="5" max="5" width="6" style="147" customWidth="1" collapsed="1"/>
    <col min="6" max="6" width="9.140625" style="147" hidden="1" customWidth="1" outlineLevel="1"/>
    <col min="7" max="7" width="17.5703125" style="147" hidden="1" customWidth="1" outlineLevel="1"/>
    <col min="8" max="8" width="12" style="147" hidden="1" customWidth="1" outlineLevel="1"/>
    <col min="9" max="9" width="7.28515625" style="147" hidden="1" customWidth="1" outlineLevel="1"/>
    <col min="10" max="10" width="56.5703125" style="147" customWidth="1" collapsed="1"/>
    <col min="11" max="11" width="75.7109375" style="147" customWidth="1"/>
    <col min="12" max="12" width="6.85546875" style="147" customWidth="1"/>
    <col min="13" max="13" width="9.7109375" style="147" customWidth="1"/>
    <col min="14" max="14" width="13" style="147" customWidth="1"/>
    <col min="15" max="15" width="9.7109375" style="147" customWidth="1"/>
    <col min="16" max="16" width="12.7109375" style="147" customWidth="1"/>
    <col min="17" max="17" width="13.42578125" style="147" customWidth="1"/>
    <col min="18" max="18" width="12.28515625" style="147" customWidth="1"/>
    <col min="19" max="20" width="9.7109375" style="147" customWidth="1"/>
    <col min="21" max="21" width="12.28515625" style="147" customWidth="1"/>
    <col min="22" max="22" width="13.42578125" style="147" customWidth="1"/>
    <col min="23" max="23" width="17.28515625" style="147" customWidth="1"/>
    <col min="24" max="250" width="15" style="147" customWidth="1"/>
    <col min="251" max="16384" width="9.140625" style="147"/>
  </cols>
  <sheetData>
    <row r="1" spans="1:24" s="140" customFormat="1" ht="20.25" x14ac:dyDescent="0.3">
      <c r="A1" s="1" t="s">
        <v>202</v>
      </c>
      <c r="B1" s="132"/>
      <c r="C1" s="132"/>
      <c r="D1" s="132"/>
      <c r="E1" s="132"/>
      <c r="F1" s="132"/>
      <c r="G1" s="132"/>
      <c r="H1" s="24"/>
      <c r="I1" s="133"/>
      <c r="J1" s="132"/>
      <c r="K1" s="134"/>
      <c r="L1" s="135"/>
      <c r="M1" s="136"/>
      <c r="N1" s="137"/>
      <c r="O1" s="135"/>
      <c r="P1" s="137"/>
      <c r="Q1" s="137"/>
      <c r="R1" s="2"/>
      <c r="S1" s="138"/>
      <c r="T1" s="139"/>
    </row>
    <row r="2" spans="1:24" s="140" customFormat="1" ht="15.75" x14ac:dyDescent="0.25">
      <c r="A2" s="5" t="s">
        <v>0</v>
      </c>
      <c r="B2" s="5"/>
      <c r="C2" s="5"/>
      <c r="D2" s="141"/>
      <c r="E2" s="5"/>
      <c r="F2" s="5"/>
      <c r="G2" s="5"/>
      <c r="J2" s="225" t="s">
        <v>141</v>
      </c>
      <c r="K2" s="7" t="s">
        <v>142</v>
      </c>
      <c r="L2" s="135"/>
      <c r="M2" s="8"/>
      <c r="N2" s="9"/>
      <c r="O2" s="135"/>
      <c r="P2" s="9"/>
      <c r="Q2" s="9"/>
      <c r="R2" s="9"/>
      <c r="S2" s="10"/>
      <c r="T2" s="139"/>
    </row>
    <row r="3" spans="1:24" s="140" customFormat="1" ht="17.25" customHeight="1" x14ac:dyDescent="0.25">
      <c r="A3" s="5"/>
      <c r="B3" s="5"/>
      <c r="C3" s="5"/>
      <c r="D3" s="141"/>
      <c r="E3" s="5"/>
      <c r="F3" s="5"/>
      <c r="G3" s="5"/>
      <c r="I3" s="142"/>
      <c r="J3" s="5" t="s">
        <v>1</v>
      </c>
      <c r="K3" s="134"/>
      <c r="L3" s="135"/>
      <c r="M3" s="8"/>
      <c r="N3" s="9"/>
      <c r="O3" s="135"/>
      <c r="P3" s="9"/>
      <c r="Q3" s="9"/>
      <c r="R3" s="135"/>
      <c r="S3" s="10"/>
      <c r="T3" s="139"/>
    </row>
    <row r="4" spans="1:24" s="140" customFormat="1" ht="17.25" customHeight="1" x14ac:dyDescent="0.25">
      <c r="A4" s="11"/>
      <c r="B4" s="11"/>
      <c r="C4" s="11"/>
      <c r="D4" s="11"/>
      <c r="E4" s="11"/>
      <c r="F4" s="11"/>
      <c r="G4" s="11"/>
      <c r="H4" s="11"/>
      <c r="I4" s="12"/>
      <c r="J4" s="11"/>
      <c r="K4" s="134"/>
      <c r="L4" s="135"/>
      <c r="M4" s="8"/>
      <c r="N4" s="9"/>
      <c r="O4" s="135"/>
      <c r="P4" s="9"/>
      <c r="Q4" s="9"/>
      <c r="S4" s="10"/>
      <c r="T4" s="139"/>
      <c r="V4" s="143" t="s">
        <v>2</v>
      </c>
    </row>
    <row r="5" spans="1:24" s="140" customFormat="1" ht="25.5" customHeight="1" x14ac:dyDescent="0.25">
      <c r="A5" s="252" t="s">
        <v>214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144"/>
      <c r="T5" s="145"/>
      <c r="U5" s="145"/>
      <c r="V5" s="146"/>
      <c r="W5" s="146"/>
    </row>
    <row r="6" spans="1:24" ht="22.5" customHeight="1" x14ac:dyDescent="0.25">
      <c r="A6" s="254" t="s">
        <v>3</v>
      </c>
      <c r="B6" s="254" t="s">
        <v>4</v>
      </c>
      <c r="C6" s="243" t="s">
        <v>5</v>
      </c>
      <c r="D6" s="243" t="s">
        <v>6</v>
      </c>
      <c r="E6" s="243" t="s">
        <v>7</v>
      </c>
      <c r="F6" s="243" t="s">
        <v>8</v>
      </c>
      <c r="G6" s="243" t="s">
        <v>9</v>
      </c>
      <c r="H6" s="256" t="s">
        <v>67</v>
      </c>
      <c r="I6" s="257" t="s">
        <v>68</v>
      </c>
      <c r="J6" s="243" t="s">
        <v>10</v>
      </c>
      <c r="K6" s="245" t="s">
        <v>11</v>
      </c>
      <c r="L6" s="247" t="s">
        <v>12</v>
      </c>
      <c r="M6" s="249" t="s">
        <v>13</v>
      </c>
      <c r="N6" s="245" t="s">
        <v>14</v>
      </c>
      <c r="O6" s="245" t="s">
        <v>15</v>
      </c>
      <c r="P6" s="241" t="s">
        <v>51</v>
      </c>
      <c r="Q6" s="259" t="s">
        <v>50</v>
      </c>
      <c r="R6" s="259"/>
      <c r="S6" s="259"/>
      <c r="T6" s="259"/>
      <c r="U6" s="259"/>
      <c r="V6" s="241" t="s">
        <v>52</v>
      </c>
      <c r="W6" s="241" t="s">
        <v>16</v>
      </c>
    </row>
    <row r="7" spans="1:24" s="148" customFormat="1" ht="51" customHeight="1" x14ac:dyDescent="0.25">
      <c r="A7" s="255"/>
      <c r="B7" s="255"/>
      <c r="C7" s="244"/>
      <c r="D7" s="244"/>
      <c r="E7" s="244"/>
      <c r="F7" s="244"/>
      <c r="G7" s="244"/>
      <c r="H7" s="256"/>
      <c r="I7" s="258"/>
      <c r="J7" s="244"/>
      <c r="K7" s="246"/>
      <c r="L7" s="248"/>
      <c r="M7" s="250"/>
      <c r="N7" s="251"/>
      <c r="O7" s="251"/>
      <c r="P7" s="242"/>
      <c r="Q7" s="13" t="s">
        <v>17</v>
      </c>
      <c r="R7" s="13" t="s">
        <v>18</v>
      </c>
      <c r="S7" s="13" t="s">
        <v>69</v>
      </c>
      <c r="T7" s="13" t="s">
        <v>70</v>
      </c>
      <c r="U7" s="13" t="s">
        <v>19</v>
      </c>
      <c r="V7" s="242"/>
      <c r="W7" s="242"/>
    </row>
    <row r="8" spans="1:24" s="183" customFormat="1" ht="22.5" customHeight="1" x14ac:dyDescent="0.25">
      <c r="A8" s="14" t="s">
        <v>20</v>
      </c>
      <c r="B8" s="171"/>
      <c r="C8" s="172"/>
      <c r="D8" s="172"/>
      <c r="E8" s="172"/>
      <c r="F8" s="172"/>
      <c r="G8" s="172"/>
      <c r="H8" s="173"/>
      <c r="I8" s="174"/>
      <c r="J8" s="172"/>
      <c r="K8" s="175"/>
      <c r="L8" s="176"/>
      <c r="M8" s="177"/>
      <c r="N8" s="178">
        <f>SUM(N9:N23)</f>
        <v>11127</v>
      </c>
      <c r="O8" s="179"/>
      <c r="P8" s="180">
        <f t="shared" ref="P8:V8" si="0">SUM(P9:P23)</f>
        <v>0</v>
      </c>
      <c r="Q8" s="181">
        <f>SUM(Q9:Q23)</f>
        <v>10627</v>
      </c>
      <c r="R8" s="181">
        <f t="shared" si="0"/>
        <v>0</v>
      </c>
      <c r="S8" s="181">
        <f t="shared" si="0"/>
        <v>250</v>
      </c>
      <c r="T8" s="181">
        <f t="shared" si="0"/>
        <v>0</v>
      </c>
      <c r="U8" s="181">
        <f t="shared" si="0"/>
        <v>10377</v>
      </c>
      <c r="V8" s="180">
        <f t="shared" si="0"/>
        <v>500</v>
      </c>
      <c r="W8" s="182"/>
    </row>
    <row r="9" spans="1:24" s="223" customFormat="1" ht="136.5" customHeight="1" x14ac:dyDescent="0.2">
      <c r="A9" s="25">
        <v>1</v>
      </c>
      <c r="B9" s="25" t="s">
        <v>59</v>
      </c>
      <c r="C9" s="151">
        <v>3127</v>
      </c>
      <c r="D9" s="151">
        <v>5331</v>
      </c>
      <c r="E9" s="151">
        <v>53</v>
      </c>
      <c r="F9" s="151">
        <v>10</v>
      </c>
      <c r="G9" s="151">
        <v>33010001207</v>
      </c>
      <c r="H9" s="159" t="s">
        <v>143</v>
      </c>
      <c r="I9" s="159" t="s">
        <v>144</v>
      </c>
      <c r="J9" s="153" t="s">
        <v>145</v>
      </c>
      <c r="K9" s="154" t="s">
        <v>146</v>
      </c>
      <c r="L9" s="154"/>
      <c r="M9" s="159"/>
      <c r="N9" s="157">
        <v>1540</v>
      </c>
      <c r="O9" s="25">
        <v>2024</v>
      </c>
      <c r="P9" s="159"/>
      <c r="Q9" s="160">
        <f t="shared" ref="Q9:Q23" si="1">SUM(R9:U9)</f>
        <v>1540</v>
      </c>
      <c r="R9" s="161"/>
      <c r="S9" s="161"/>
      <c r="T9" s="161"/>
      <c r="U9" s="152">
        <v>1540</v>
      </c>
      <c r="V9" s="161">
        <f t="shared" ref="V9:V23" si="2">N9-P9-Q9</f>
        <v>0</v>
      </c>
      <c r="W9" s="161"/>
      <c r="X9" s="222"/>
    </row>
    <row r="10" spans="1:24" s="223" customFormat="1" ht="136.5" customHeight="1" x14ac:dyDescent="0.2">
      <c r="A10" s="25">
        <v>2</v>
      </c>
      <c r="B10" s="25" t="s">
        <v>21</v>
      </c>
      <c r="C10" s="151">
        <v>3127</v>
      </c>
      <c r="D10" s="151">
        <v>5331</v>
      </c>
      <c r="E10" s="151">
        <v>53</v>
      </c>
      <c r="F10" s="151">
        <v>10</v>
      </c>
      <c r="G10" s="151">
        <v>33010001134</v>
      </c>
      <c r="H10" s="159" t="s">
        <v>147</v>
      </c>
      <c r="I10" s="159" t="s">
        <v>148</v>
      </c>
      <c r="J10" s="153" t="s">
        <v>149</v>
      </c>
      <c r="K10" s="154" t="s">
        <v>150</v>
      </c>
      <c r="L10" s="154"/>
      <c r="M10" s="159"/>
      <c r="N10" s="157">
        <v>120</v>
      </c>
      <c r="O10" s="25">
        <v>2024</v>
      </c>
      <c r="P10" s="159"/>
      <c r="Q10" s="160">
        <f t="shared" si="1"/>
        <v>120</v>
      </c>
      <c r="R10" s="161"/>
      <c r="S10" s="161"/>
      <c r="T10" s="161"/>
      <c r="U10" s="152">
        <v>120</v>
      </c>
      <c r="V10" s="161">
        <f t="shared" si="2"/>
        <v>0</v>
      </c>
      <c r="W10" s="161"/>
      <c r="X10" s="222"/>
    </row>
    <row r="11" spans="1:24" s="223" customFormat="1" ht="136.5" customHeight="1" x14ac:dyDescent="0.2">
      <c r="A11" s="25">
        <v>3</v>
      </c>
      <c r="B11" s="25" t="s">
        <v>59</v>
      </c>
      <c r="C11" s="151">
        <v>3127</v>
      </c>
      <c r="D11" s="151">
        <v>5331</v>
      </c>
      <c r="E11" s="151">
        <v>53</v>
      </c>
      <c r="F11" s="151">
        <v>10</v>
      </c>
      <c r="G11" s="151">
        <v>33010001200</v>
      </c>
      <c r="H11" s="159" t="s">
        <v>151</v>
      </c>
      <c r="I11" s="159" t="s">
        <v>152</v>
      </c>
      <c r="J11" s="153" t="s">
        <v>153</v>
      </c>
      <c r="K11" s="154" t="s">
        <v>154</v>
      </c>
      <c r="L11" s="154"/>
      <c r="M11" s="159"/>
      <c r="N11" s="157">
        <v>378</v>
      </c>
      <c r="O11" s="25">
        <v>2024</v>
      </c>
      <c r="P11" s="159"/>
      <c r="Q11" s="160">
        <f t="shared" si="1"/>
        <v>378</v>
      </c>
      <c r="R11" s="161"/>
      <c r="S11" s="161"/>
      <c r="T11" s="161"/>
      <c r="U11" s="152">
        <v>378</v>
      </c>
      <c r="V11" s="161">
        <f t="shared" si="2"/>
        <v>0</v>
      </c>
      <c r="W11" s="227" t="s">
        <v>218</v>
      </c>
    </row>
    <row r="12" spans="1:24" s="223" customFormat="1" ht="136.5" customHeight="1" x14ac:dyDescent="0.2">
      <c r="A12" s="25">
        <v>4</v>
      </c>
      <c r="B12" s="25" t="s">
        <v>99</v>
      </c>
      <c r="C12" s="151">
        <v>3127</v>
      </c>
      <c r="D12" s="151">
        <v>5331</v>
      </c>
      <c r="E12" s="151">
        <v>53</v>
      </c>
      <c r="F12" s="151">
        <v>10</v>
      </c>
      <c r="G12" s="151">
        <v>33010001142</v>
      </c>
      <c r="H12" s="159" t="s">
        <v>155</v>
      </c>
      <c r="I12" s="159" t="s">
        <v>156</v>
      </c>
      <c r="J12" s="153" t="s">
        <v>157</v>
      </c>
      <c r="K12" s="154" t="s">
        <v>158</v>
      </c>
      <c r="L12" s="154"/>
      <c r="M12" s="159"/>
      <c r="N12" s="157">
        <v>226</v>
      </c>
      <c r="O12" s="25">
        <v>2024</v>
      </c>
      <c r="P12" s="159"/>
      <c r="Q12" s="160">
        <f t="shared" si="1"/>
        <v>226</v>
      </c>
      <c r="R12" s="161"/>
      <c r="S12" s="161"/>
      <c r="T12" s="161"/>
      <c r="U12" s="152">
        <v>226</v>
      </c>
      <c r="V12" s="161">
        <f t="shared" si="2"/>
        <v>0</v>
      </c>
      <c r="W12" s="227">
        <v>226.358</v>
      </c>
      <c r="X12" s="222"/>
    </row>
    <row r="13" spans="1:24" s="223" customFormat="1" ht="136.5" customHeight="1" x14ac:dyDescent="0.2">
      <c r="A13" s="25">
        <v>5</v>
      </c>
      <c r="B13" s="25" t="s">
        <v>21</v>
      </c>
      <c r="C13" s="151">
        <v>3127</v>
      </c>
      <c r="D13" s="151">
        <v>5331</v>
      </c>
      <c r="E13" s="151">
        <v>53</v>
      </c>
      <c r="F13" s="151">
        <v>10</v>
      </c>
      <c r="G13" s="151">
        <v>33010001134</v>
      </c>
      <c r="H13" s="159" t="s">
        <v>159</v>
      </c>
      <c r="I13" s="159" t="s">
        <v>148</v>
      </c>
      <c r="J13" s="153" t="s">
        <v>160</v>
      </c>
      <c r="K13" s="154" t="s">
        <v>161</v>
      </c>
      <c r="L13" s="154"/>
      <c r="M13" s="159"/>
      <c r="N13" s="157">
        <v>600</v>
      </c>
      <c r="O13" s="25">
        <v>2024</v>
      </c>
      <c r="P13" s="159"/>
      <c r="Q13" s="160">
        <f t="shared" si="1"/>
        <v>600</v>
      </c>
      <c r="R13" s="161"/>
      <c r="S13" s="161"/>
      <c r="T13" s="161"/>
      <c r="U13" s="152">
        <v>600</v>
      </c>
      <c r="V13" s="161">
        <f t="shared" si="2"/>
        <v>0</v>
      </c>
      <c r="W13" s="161"/>
      <c r="X13" s="222"/>
    </row>
    <row r="14" spans="1:24" s="223" customFormat="1" ht="136.5" customHeight="1" x14ac:dyDescent="0.2">
      <c r="A14" s="25">
        <v>6</v>
      </c>
      <c r="B14" s="25" t="s">
        <v>21</v>
      </c>
      <c r="C14" s="151">
        <v>3127</v>
      </c>
      <c r="D14" s="151">
        <v>5331</v>
      </c>
      <c r="E14" s="151">
        <v>53</v>
      </c>
      <c r="F14" s="151">
        <v>10</v>
      </c>
      <c r="G14" s="151">
        <v>33010001134</v>
      </c>
      <c r="H14" s="159" t="s">
        <v>162</v>
      </c>
      <c r="I14" s="159" t="s">
        <v>148</v>
      </c>
      <c r="J14" s="153" t="s">
        <v>163</v>
      </c>
      <c r="K14" s="154" t="s">
        <v>164</v>
      </c>
      <c r="L14" s="154"/>
      <c r="M14" s="159"/>
      <c r="N14" s="157">
        <v>750</v>
      </c>
      <c r="O14" s="25">
        <v>2024</v>
      </c>
      <c r="P14" s="159"/>
      <c r="Q14" s="160">
        <f t="shared" si="1"/>
        <v>750</v>
      </c>
      <c r="R14" s="161"/>
      <c r="S14" s="161"/>
      <c r="T14" s="161"/>
      <c r="U14" s="152">
        <v>750</v>
      </c>
      <c r="V14" s="161">
        <f t="shared" si="2"/>
        <v>0</v>
      </c>
      <c r="W14" s="161"/>
    </row>
    <row r="15" spans="1:24" s="223" customFormat="1" ht="136.5" customHeight="1" x14ac:dyDescent="0.2">
      <c r="A15" s="25">
        <v>7</v>
      </c>
      <c r="B15" s="25" t="s">
        <v>53</v>
      </c>
      <c r="C15" s="151">
        <v>3121</v>
      </c>
      <c r="D15" s="151">
        <v>5331</v>
      </c>
      <c r="E15" s="151">
        <v>53</v>
      </c>
      <c r="F15" s="151">
        <v>10</v>
      </c>
      <c r="G15" s="151">
        <v>33010001106</v>
      </c>
      <c r="H15" s="159" t="s">
        <v>165</v>
      </c>
      <c r="I15" s="159" t="s">
        <v>166</v>
      </c>
      <c r="J15" s="153" t="s">
        <v>167</v>
      </c>
      <c r="K15" s="154" t="s">
        <v>168</v>
      </c>
      <c r="L15" s="154"/>
      <c r="M15" s="159"/>
      <c r="N15" s="157">
        <v>2077</v>
      </c>
      <c r="O15" s="25">
        <v>2024</v>
      </c>
      <c r="P15" s="159"/>
      <c r="Q15" s="160">
        <f t="shared" si="1"/>
        <v>2077</v>
      </c>
      <c r="R15" s="161"/>
      <c r="S15" s="161"/>
      <c r="T15" s="161"/>
      <c r="U15" s="152">
        <v>2077</v>
      </c>
      <c r="V15" s="161">
        <f t="shared" si="2"/>
        <v>0</v>
      </c>
      <c r="W15" s="227">
        <v>2077.12</v>
      </c>
      <c r="X15" s="222"/>
    </row>
    <row r="16" spans="1:24" s="223" customFormat="1" ht="136.5" customHeight="1" x14ac:dyDescent="0.2">
      <c r="A16" s="25">
        <v>8</v>
      </c>
      <c r="B16" s="25" t="s">
        <v>169</v>
      </c>
      <c r="C16" s="151">
        <v>3124</v>
      </c>
      <c r="D16" s="151">
        <v>5331</v>
      </c>
      <c r="E16" s="151">
        <v>53</v>
      </c>
      <c r="F16" s="151">
        <v>10</v>
      </c>
      <c r="G16" s="151">
        <v>33010001222</v>
      </c>
      <c r="H16" s="159" t="s">
        <v>170</v>
      </c>
      <c r="I16" s="159" t="s">
        <v>171</v>
      </c>
      <c r="J16" s="153" t="s">
        <v>172</v>
      </c>
      <c r="K16" s="154" t="s">
        <v>173</v>
      </c>
      <c r="L16" s="154"/>
      <c r="M16" s="159"/>
      <c r="N16" s="157">
        <v>350</v>
      </c>
      <c r="O16" s="25">
        <v>2024</v>
      </c>
      <c r="P16" s="159"/>
      <c r="Q16" s="160">
        <f t="shared" si="1"/>
        <v>350</v>
      </c>
      <c r="R16" s="161"/>
      <c r="S16" s="161"/>
      <c r="T16" s="161"/>
      <c r="U16" s="152">
        <v>350</v>
      </c>
      <c r="V16" s="161">
        <f t="shared" si="2"/>
        <v>0</v>
      </c>
      <c r="W16" s="161"/>
    </row>
    <row r="17" spans="1:24" s="223" customFormat="1" ht="136.5" customHeight="1" x14ac:dyDescent="0.2">
      <c r="A17" s="25">
        <v>9</v>
      </c>
      <c r="B17" s="25" t="s">
        <v>169</v>
      </c>
      <c r="C17" s="151">
        <v>3122</v>
      </c>
      <c r="D17" s="151">
        <v>5331</v>
      </c>
      <c r="E17" s="151">
        <v>53</v>
      </c>
      <c r="F17" s="151">
        <v>10</v>
      </c>
      <c r="G17" s="151">
        <v>33010001135</v>
      </c>
      <c r="H17" s="159" t="s">
        <v>174</v>
      </c>
      <c r="I17" s="159" t="s">
        <v>175</v>
      </c>
      <c r="J17" s="153" t="s">
        <v>176</v>
      </c>
      <c r="K17" s="154" t="s">
        <v>177</v>
      </c>
      <c r="L17" s="154"/>
      <c r="M17" s="159"/>
      <c r="N17" s="157">
        <v>1050</v>
      </c>
      <c r="O17" s="158" t="s">
        <v>204</v>
      </c>
      <c r="P17" s="159"/>
      <c r="Q17" s="160">
        <f t="shared" si="1"/>
        <v>550</v>
      </c>
      <c r="R17" s="161"/>
      <c r="S17" s="161"/>
      <c r="T17" s="161"/>
      <c r="U17" s="152">
        <v>550</v>
      </c>
      <c r="V17" s="161">
        <f t="shared" si="2"/>
        <v>500</v>
      </c>
      <c r="W17" s="161"/>
      <c r="X17" s="222"/>
    </row>
    <row r="18" spans="1:24" s="223" customFormat="1" ht="136.5" customHeight="1" x14ac:dyDescent="0.2">
      <c r="A18" s="25">
        <v>10</v>
      </c>
      <c r="B18" s="25" t="s">
        <v>59</v>
      </c>
      <c r="C18" s="151">
        <v>3112</v>
      </c>
      <c r="D18" s="151">
        <v>5331</v>
      </c>
      <c r="E18" s="151">
        <v>53</v>
      </c>
      <c r="F18" s="151">
        <v>10</v>
      </c>
      <c r="G18" s="151">
        <v>33010001001</v>
      </c>
      <c r="H18" s="159" t="s">
        <v>178</v>
      </c>
      <c r="I18" s="159" t="s">
        <v>179</v>
      </c>
      <c r="J18" s="153" t="s">
        <v>180</v>
      </c>
      <c r="K18" s="154" t="s">
        <v>181</v>
      </c>
      <c r="L18" s="154"/>
      <c r="M18" s="159"/>
      <c r="N18" s="157">
        <v>250</v>
      </c>
      <c r="O18" s="25">
        <v>2024</v>
      </c>
      <c r="P18" s="159"/>
      <c r="Q18" s="160">
        <f t="shared" si="1"/>
        <v>250</v>
      </c>
      <c r="R18" s="161"/>
      <c r="S18" s="161"/>
      <c r="T18" s="161"/>
      <c r="U18" s="152">
        <v>250</v>
      </c>
      <c r="V18" s="161">
        <f t="shared" si="2"/>
        <v>0</v>
      </c>
      <c r="W18" s="161"/>
    </row>
    <row r="19" spans="1:24" s="223" customFormat="1" ht="136.5" customHeight="1" x14ac:dyDescent="0.2">
      <c r="A19" s="25">
        <v>11</v>
      </c>
      <c r="B19" s="25" t="s">
        <v>169</v>
      </c>
      <c r="C19" s="151">
        <v>3114</v>
      </c>
      <c r="D19" s="151">
        <v>5331</v>
      </c>
      <c r="E19" s="151">
        <v>53</v>
      </c>
      <c r="F19" s="151">
        <v>10</v>
      </c>
      <c r="G19" s="151">
        <v>33010001041</v>
      </c>
      <c r="H19" s="159" t="s">
        <v>182</v>
      </c>
      <c r="I19" s="159" t="s">
        <v>183</v>
      </c>
      <c r="J19" s="153" t="s">
        <v>184</v>
      </c>
      <c r="K19" s="154" t="s">
        <v>185</v>
      </c>
      <c r="L19" s="154"/>
      <c r="M19" s="159"/>
      <c r="N19" s="157">
        <v>900</v>
      </c>
      <c r="O19" s="25">
        <v>2024</v>
      </c>
      <c r="P19" s="159"/>
      <c r="Q19" s="160">
        <f t="shared" si="1"/>
        <v>900</v>
      </c>
      <c r="R19" s="161"/>
      <c r="S19" s="161"/>
      <c r="T19" s="161"/>
      <c r="U19" s="152">
        <v>900</v>
      </c>
      <c r="V19" s="161">
        <f t="shared" si="2"/>
        <v>0</v>
      </c>
      <c r="W19" s="161"/>
      <c r="X19" s="222"/>
    </row>
    <row r="20" spans="1:24" s="223" customFormat="1" ht="136.5" customHeight="1" x14ac:dyDescent="0.2">
      <c r="A20" s="25">
        <v>12</v>
      </c>
      <c r="B20" s="25" t="s">
        <v>21</v>
      </c>
      <c r="C20" s="151">
        <v>3127</v>
      </c>
      <c r="D20" s="151">
        <v>5331</v>
      </c>
      <c r="E20" s="151">
        <v>53</v>
      </c>
      <c r="F20" s="151">
        <v>10</v>
      </c>
      <c r="G20" s="151">
        <v>33010001131</v>
      </c>
      <c r="H20" s="159" t="s">
        <v>186</v>
      </c>
      <c r="I20" s="159" t="s">
        <v>187</v>
      </c>
      <c r="J20" s="153" t="s">
        <v>188</v>
      </c>
      <c r="K20" s="154" t="s">
        <v>189</v>
      </c>
      <c r="L20" s="154"/>
      <c r="M20" s="159"/>
      <c r="N20" s="157">
        <v>550</v>
      </c>
      <c r="O20" s="25">
        <v>2024</v>
      </c>
      <c r="P20" s="159"/>
      <c r="Q20" s="160">
        <f t="shared" si="1"/>
        <v>550</v>
      </c>
      <c r="R20" s="161"/>
      <c r="S20" s="161">
        <v>250</v>
      </c>
      <c r="T20" s="161"/>
      <c r="U20" s="152">
        <v>300</v>
      </c>
      <c r="V20" s="161">
        <f t="shared" si="2"/>
        <v>0</v>
      </c>
      <c r="W20" s="161"/>
      <c r="X20" s="222"/>
    </row>
    <row r="21" spans="1:24" s="223" customFormat="1" ht="136.5" customHeight="1" x14ac:dyDescent="0.2">
      <c r="A21" s="25">
        <v>13</v>
      </c>
      <c r="B21" s="25" t="s">
        <v>53</v>
      </c>
      <c r="C21" s="151">
        <v>3122</v>
      </c>
      <c r="D21" s="151">
        <v>5331</v>
      </c>
      <c r="E21" s="151">
        <v>53</v>
      </c>
      <c r="F21" s="151">
        <v>10</v>
      </c>
      <c r="G21" s="151">
        <v>33010001151</v>
      </c>
      <c r="H21" s="159" t="s">
        <v>190</v>
      </c>
      <c r="I21" s="159" t="s">
        <v>191</v>
      </c>
      <c r="J21" s="153" t="s">
        <v>192</v>
      </c>
      <c r="K21" s="154" t="s">
        <v>193</v>
      </c>
      <c r="L21" s="154"/>
      <c r="M21" s="159"/>
      <c r="N21" s="157">
        <v>220</v>
      </c>
      <c r="O21" s="25">
        <v>2024</v>
      </c>
      <c r="P21" s="159"/>
      <c r="Q21" s="160">
        <f t="shared" si="1"/>
        <v>220</v>
      </c>
      <c r="R21" s="161"/>
      <c r="S21" s="161"/>
      <c r="T21" s="161"/>
      <c r="U21" s="152">
        <v>220</v>
      </c>
      <c r="V21" s="161">
        <f t="shared" si="2"/>
        <v>0</v>
      </c>
      <c r="W21" s="161"/>
      <c r="X21" s="222"/>
    </row>
    <row r="22" spans="1:24" s="223" customFormat="1" ht="136.5" customHeight="1" x14ac:dyDescent="0.2">
      <c r="A22" s="25">
        <v>14</v>
      </c>
      <c r="B22" s="25" t="s">
        <v>59</v>
      </c>
      <c r="C22" s="151">
        <v>3124</v>
      </c>
      <c r="D22" s="151">
        <v>5331</v>
      </c>
      <c r="E22" s="151">
        <v>53</v>
      </c>
      <c r="F22" s="151">
        <v>10</v>
      </c>
      <c r="G22" s="151">
        <v>33010001015</v>
      </c>
      <c r="H22" s="159" t="s">
        <v>194</v>
      </c>
      <c r="I22" s="159" t="s">
        <v>195</v>
      </c>
      <c r="J22" s="153" t="s">
        <v>196</v>
      </c>
      <c r="K22" s="154" t="s">
        <v>197</v>
      </c>
      <c r="L22" s="154"/>
      <c r="M22" s="159"/>
      <c r="N22" s="157">
        <v>1039</v>
      </c>
      <c r="O22" s="25">
        <v>2024</v>
      </c>
      <c r="P22" s="159"/>
      <c r="Q22" s="160">
        <f t="shared" si="1"/>
        <v>1039</v>
      </c>
      <c r="R22" s="161"/>
      <c r="S22" s="161"/>
      <c r="T22" s="161"/>
      <c r="U22" s="152">
        <v>1039</v>
      </c>
      <c r="V22" s="161">
        <f t="shared" si="2"/>
        <v>0</v>
      </c>
      <c r="W22" s="227">
        <v>1039.3204699999999</v>
      </c>
    </row>
    <row r="23" spans="1:24" s="223" customFormat="1" ht="136.5" customHeight="1" x14ac:dyDescent="0.2">
      <c r="A23" s="25">
        <v>15</v>
      </c>
      <c r="B23" s="25" t="s">
        <v>21</v>
      </c>
      <c r="C23" s="151">
        <v>3121</v>
      </c>
      <c r="D23" s="151">
        <v>5331</v>
      </c>
      <c r="E23" s="151">
        <v>53</v>
      </c>
      <c r="F23" s="151">
        <v>10</v>
      </c>
      <c r="G23" s="151">
        <v>33010001108</v>
      </c>
      <c r="H23" s="159" t="s">
        <v>198</v>
      </c>
      <c r="I23" s="159" t="s">
        <v>199</v>
      </c>
      <c r="J23" s="153" t="s">
        <v>200</v>
      </c>
      <c r="K23" s="154" t="s">
        <v>201</v>
      </c>
      <c r="L23" s="154"/>
      <c r="M23" s="159"/>
      <c r="N23" s="157">
        <v>1077</v>
      </c>
      <c r="O23" s="25">
        <v>2024</v>
      </c>
      <c r="P23" s="159"/>
      <c r="Q23" s="160">
        <f t="shared" si="1"/>
        <v>1077</v>
      </c>
      <c r="R23" s="161"/>
      <c r="S23" s="161"/>
      <c r="T23" s="161"/>
      <c r="U23" s="152">
        <v>1077</v>
      </c>
      <c r="V23" s="161">
        <f t="shared" si="2"/>
        <v>0</v>
      </c>
      <c r="W23" s="161"/>
      <c r="X23" s="222"/>
    </row>
    <row r="24" spans="1:24" s="204" customFormat="1" ht="32.25" customHeight="1" x14ac:dyDescent="0.3">
      <c r="A24" s="201" t="s">
        <v>203</v>
      </c>
      <c r="B24" s="202"/>
      <c r="C24" s="202"/>
      <c r="D24" s="202"/>
      <c r="E24" s="202"/>
      <c r="F24" s="202"/>
      <c r="G24" s="202"/>
      <c r="H24" s="202"/>
      <c r="I24" s="203"/>
      <c r="J24" s="203"/>
      <c r="K24" s="203"/>
      <c r="L24" s="203"/>
      <c r="M24" s="203"/>
      <c r="N24" s="167">
        <f>N8</f>
        <v>11127</v>
      </c>
      <c r="O24" s="167"/>
      <c r="P24" s="167">
        <f t="shared" ref="P24:V24" si="3">P8</f>
        <v>0</v>
      </c>
      <c r="Q24" s="167">
        <f t="shared" si="3"/>
        <v>10627</v>
      </c>
      <c r="R24" s="167">
        <f t="shared" si="3"/>
        <v>0</v>
      </c>
      <c r="S24" s="167">
        <f t="shared" si="3"/>
        <v>250</v>
      </c>
      <c r="T24" s="167">
        <f t="shared" si="3"/>
        <v>0</v>
      </c>
      <c r="U24" s="167">
        <f t="shared" si="3"/>
        <v>10377</v>
      </c>
      <c r="V24" s="167">
        <f t="shared" si="3"/>
        <v>500</v>
      </c>
      <c r="W24" s="167"/>
    </row>
    <row r="25" spans="1:24" x14ac:dyDescent="0.25">
      <c r="Q25" s="169"/>
      <c r="R25" s="169"/>
      <c r="S25" s="169"/>
      <c r="T25" s="169"/>
      <c r="U25" s="169"/>
    </row>
    <row r="26" spans="1:24" x14ac:dyDescent="0.25">
      <c r="Q26" s="169"/>
      <c r="R26" s="169"/>
      <c r="S26" s="169"/>
      <c r="T26" s="169"/>
      <c r="U26" s="169"/>
    </row>
  </sheetData>
  <mergeCells count="20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U6"/>
    <mergeCell ref="V6:V7"/>
    <mergeCell ref="W6:W7"/>
    <mergeCell ref="J6:J7"/>
    <mergeCell ref="K6:K7"/>
    <mergeCell ref="L6:L7"/>
    <mergeCell ref="M6:M7"/>
    <mergeCell ref="N6:N7"/>
    <mergeCell ref="O6:O7"/>
  </mergeCells>
  <pageMargins left="0.39370078740157483" right="0.39370078740157483" top="0.78740157480314965" bottom="0.78740157480314965" header="0.31496062992125984" footer="0.31496062992125984"/>
  <pageSetup paperSize="9" scale="52" firstPageNumber="129" fitToHeight="0" orientation="landscape" useFirstPageNumber="1" r:id="rId1"/>
  <headerFooter>
    <oddFooter>&amp;L&amp;"Arial,Kurzíva"&amp;11Zastupitelstvo Olomouckého kraje 11.12.2023 
2.1. - Rozpočet OK na rok  2024 - návrh rozpočtu  
Příloha č. 5c) - Nové opravy&amp;R&amp;"Arial,Kurzíva"&amp;11Strana &amp;P (celkem 216)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36"/>
  <sheetViews>
    <sheetView showGridLines="0" view="pageBreakPreview" zoomScale="70" zoomScaleNormal="70" zoomScaleSheetLayoutView="70" workbookViewId="0">
      <pane ySplit="12660" topLeftCell="A150"/>
      <selection activeCell="Q11" sqref="Q11"/>
      <selection pane="bottomLeft" activeCell="B43" sqref="B43"/>
    </sheetView>
  </sheetViews>
  <sheetFormatPr defaultColWidth="9.140625" defaultRowHeight="12.75" outlineLevelCol="1" x14ac:dyDescent="0.2"/>
  <cols>
    <col min="1" max="1" width="5.42578125" style="47" customWidth="1"/>
    <col min="2" max="2" width="6" style="47" customWidth="1"/>
    <col min="3" max="3" width="6.42578125" style="47" hidden="1" customWidth="1" outlineLevel="1"/>
    <col min="4" max="4" width="7.5703125" style="47" hidden="1" customWidth="1" outlineLevel="1"/>
    <col min="5" max="5" width="6.7109375" style="47" customWidth="1" collapsed="1"/>
    <col min="6" max="6" width="5.85546875" style="47" hidden="1" customWidth="1" outlineLevel="1"/>
    <col min="7" max="7" width="15.7109375" style="47" hidden="1" customWidth="1" outlineLevel="1"/>
    <col min="8" max="8" width="70.7109375" style="47" customWidth="1" collapsed="1"/>
    <col min="9" max="9" width="70.7109375" style="47" customWidth="1"/>
    <col min="10" max="10" width="7.140625" style="47" customWidth="1"/>
    <col min="11" max="11" width="18.42578125" style="38" customWidth="1"/>
    <col min="12" max="12" width="15.85546875" style="45" customWidth="1"/>
    <col min="13" max="13" width="13.7109375" style="51" customWidth="1"/>
    <col min="14" max="14" width="15.5703125" style="45" customWidth="1"/>
    <col min="15" max="15" width="13.28515625" style="45" customWidth="1"/>
    <col min="16" max="16" width="13.5703125" style="45" customWidth="1"/>
    <col min="17" max="17" width="14.85546875" style="45" customWidth="1"/>
    <col min="18" max="18" width="14.42578125" style="45" customWidth="1"/>
    <col min="19" max="19" width="20.85546875" style="46" customWidth="1"/>
    <col min="20" max="20" width="9.140625" style="47" customWidth="1"/>
    <col min="21" max="21" width="17.85546875" style="47" customWidth="1"/>
    <col min="22" max="16384" width="9.140625" style="47"/>
  </cols>
  <sheetData>
    <row r="1" spans="1:20" s="32" customFormat="1" ht="20.25" x14ac:dyDescent="0.3">
      <c r="A1" s="1" t="s">
        <v>26</v>
      </c>
      <c r="B1" s="26"/>
      <c r="C1" s="26"/>
      <c r="D1" s="26"/>
      <c r="E1" s="26"/>
      <c r="F1" s="26"/>
      <c r="G1" s="26"/>
      <c r="H1" s="24"/>
      <c r="I1" s="27"/>
      <c r="J1" s="26"/>
      <c r="K1" s="28"/>
      <c r="L1" s="29"/>
      <c r="M1" s="30"/>
      <c r="N1" s="2"/>
      <c r="O1" s="29"/>
      <c r="P1" s="2"/>
      <c r="Q1" s="2"/>
      <c r="R1" s="2"/>
      <c r="S1" s="31"/>
      <c r="T1" s="3"/>
    </row>
    <row r="2" spans="1:20" s="32" customFormat="1" ht="15.75" x14ac:dyDescent="0.25">
      <c r="A2" s="5" t="s">
        <v>0</v>
      </c>
      <c r="B2" s="5"/>
      <c r="C2" s="263"/>
      <c r="D2" s="264"/>
      <c r="E2" s="264"/>
      <c r="F2" s="264"/>
      <c r="G2" s="264"/>
      <c r="H2" s="5" t="s">
        <v>22</v>
      </c>
      <c r="I2" s="7" t="s">
        <v>23</v>
      </c>
      <c r="J2" s="15"/>
      <c r="K2" s="33"/>
      <c r="L2" s="34"/>
      <c r="M2" s="8"/>
      <c r="N2" s="9"/>
      <c r="O2" s="29"/>
      <c r="P2" s="9"/>
      <c r="Q2" s="9"/>
      <c r="R2" s="9"/>
      <c r="S2" s="10"/>
      <c r="T2" s="3"/>
    </row>
    <row r="3" spans="1:20" s="32" customFormat="1" ht="17.25" customHeight="1" x14ac:dyDescent="0.2">
      <c r="A3" s="5"/>
      <c r="B3" s="5"/>
      <c r="C3" s="6"/>
      <c r="D3" s="6"/>
      <c r="E3" s="6"/>
      <c r="F3" s="6"/>
      <c r="G3" s="6"/>
      <c r="H3" s="263" t="s">
        <v>1</v>
      </c>
      <c r="I3" s="264"/>
      <c r="J3" s="264"/>
      <c r="K3" s="264"/>
      <c r="L3" s="264"/>
      <c r="M3" s="8"/>
      <c r="N3" s="9"/>
      <c r="O3" s="29"/>
      <c r="P3" s="9"/>
      <c r="Q3" s="9"/>
      <c r="R3" s="29"/>
      <c r="S3" s="10"/>
      <c r="T3" s="3"/>
    </row>
    <row r="4" spans="1:20" s="32" customFormat="1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K4" s="28"/>
      <c r="L4" s="29"/>
      <c r="M4" s="8"/>
      <c r="N4" s="9"/>
      <c r="O4" s="29"/>
      <c r="P4" s="9"/>
      <c r="Q4" s="9"/>
      <c r="R4" s="106" t="s">
        <v>2</v>
      </c>
      <c r="S4" s="10"/>
      <c r="T4" s="3"/>
    </row>
    <row r="5" spans="1:20" s="32" customFormat="1" ht="25.5" customHeight="1" x14ac:dyDescent="0.2">
      <c r="A5" s="265" t="s">
        <v>27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35"/>
    </row>
    <row r="6" spans="1:20" s="32" customFormat="1" ht="25.5" customHeight="1" x14ac:dyDescent="0.2">
      <c r="A6" s="266" t="s">
        <v>3</v>
      </c>
      <c r="B6" s="266" t="s">
        <v>4</v>
      </c>
      <c r="C6" s="267" t="s">
        <v>5</v>
      </c>
      <c r="D6" s="267" t="s">
        <v>6</v>
      </c>
      <c r="E6" s="267" t="s">
        <v>7</v>
      </c>
      <c r="F6" s="267" t="s">
        <v>8</v>
      </c>
      <c r="G6" s="244" t="s">
        <v>9</v>
      </c>
      <c r="H6" s="267" t="s">
        <v>10</v>
      </c>
      <c r="I6" s="251" t="s">
        <v>11</v>
      </c>
      <c r="J6" s="270" t="s">
        <v>12</v>
      </c>
      <c r="K6" s="251" t="s">
        <v>13</v>
      </c>
      <c r="L6" s="251" t="s">
        <v>14</v>
      </c>
      <c r="M6" s="251" t="s">
        <v>15</v>
      </c>
      <c r="N6" s="242" t="s">
        <v>51</v>
      </c>
      <c r="O6" s="269" t="s">
        <v>50</v>
      </c>
      <c r="P6" s="269"/>
      <c r="Q6" s="269"/>
      <c r="R6" s="242" t="s">
        <v>52</v>
      </c>
      <c r="S6" s="242" t="s">
        <v>16</v>
      </c>
    </row>
    <row r="7" spans="1:20" s="32" customFormat="1" ht="58.7" customHeight="1" x14ac:dyDescent="0.2">
      <c r="A7" s="266"/>
      <c r="B7" s="266"/>
      <c r="C7" s="267"/>
      <c r="D7" s="267"/>
      <c r="E7" s="267"/>
      <c r="F7" s="267"/>
      <c r="G7" s="268"/>
      <c r="H7" s="267"/>
      <c r="I7" s="251"/>
      <c r="J7" s="270"/>
      <c r="K7" s="251"/>
      <c r="L7" s="251"/>
      <c r="M7" s="251"/>
      <c r="N7" s="242"/>
      <c r="O7" s="13" t="s">
        <v>17</v>
      </c>
      <c r="P7" s="13" t="s">
        <v>18</v>
      </c>
      <c r="Q7" s="13" t="s">
        <v>19</v>
      </c>
      <c r="R7" s="242"/>
      <c r="S7" s="242"/>
    </row>
    <row r="8" spans="1:20" s="18" customFormat="1" ht="25.5" customHeight="1" x14ac:dyDescent="0.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6">
        <f>SUM(L9:L13)</f>
        <v>51022</v>
      </c>
      <c r="M8" s="16"/>
      <c r="N8" s="16">
        <f>SUM(N9:N13)</f>
        <v>1060</v>
      </c>
      <c r="O8" s="16">
        <f>SUM(O9:O13)</f>
        <v>30573</v>
      </c>
      <c r="P8" s="16">
        <f t="shared" ref="P8:Q8" si="0">SUM(P9:P13)</f>
        <v>0</v>
      </c>
      <c r="Q8" s="16">
        <f t="shared" si="0"/>
        <v>30573</v>
      </c>
      <c r="R8" s="16">
        <f>SUM(R9:R13)</f>
        <v>19389</v>
      </c>
      <c r="S8" s="17"/>
    </row>
    <row r="9" spans="1:20" s="32" customFormat="1" ht="57.75" customHeight="1" x14ac:dyDescent="0.2">
      <c r="A9" s="233">
        <v>1</v>
      </c>
      <c r="B9" s="118" t="s">
        <v>53</v>
      </c>
      <c r="C9" s="118">
        <v>3122</v>
      </c>
      <c r="D9" s="118">
        <v>5171</v>
      </c>
      <c r="E9" s="118">
        <v>51</v>
      </c>
      <c r="F9" s="118">
        <v>10</v>
      </c>
      <c r="G9" s="119">
        <v>60001101390</v>
      </c>
      <c r="H9" s="120" t="s">
        <v>54</v>
      </c>
      <c r="I9" s="121" t="s">
        <v>55</v>
      </c>
      <c r="J9" s="122" t="s">
        <v>24</v>
      </c>
      <c r="K9" s="122" t="s">
        <v>25</v>
      </c>
      <c r="L9" s="123">
        <v>31000</v>
      </c>
      <c r="M9" s="124" t="s">
        <v>204</v>
      </c>
      <c r="N9" s="125">
        <v>611</v>
      </c>
      <c r="O9" s="126">
        <f t="shared" ref="O9:O11" si="1">P9+Q9</f>
        <v>11000</v>
      </c>
      <c r="P9" s="125"/>
      <c r="Q9" s="232">
        <v>11000</v>
      </c>
      <c r="R9" s="19">
        <f>L9-N9-O9</f>
        <v>19389</v>
      </c>
      <c r="S9" s="127" t="s">
        <v>56</v>
      </c>
      <c r="T9" s="36"/>
    </row>
    <row r="10" spans="1:20" s="4" customFormat="1" ht="55.5" customHeight="1" x14ac:dyDescent="0.2">
      <c r="A10" s="233">
        <v>2</v>
      </c>
      <c r="B10" s="118" t="s">
        <v>21</v>
      </c>
      <c r="C10" s="118">
        <v>3122</v>
      </c>
      <c r="D10" s="118">
        <v>5171</v>
      </c>
      <c r="E10" s="118">
        <v>51</v>
      </c>
      <c r="F10" s="118">
        <v>10</v>
      </c>
      <c r="G10" s="128">
        <v>60001101277</v>
      </c>
      <c r="H10" s="120" t="s">
        <v>57</v>
      </c>
      <c r="I10" s="121" t="s">
        <v>58</v>
      </c>
      <c r="J10" s="118" t="s">
        <v>24</v>
      </c>
      <c r="K10" s="122" t="s">
        <v>25</v>
      </c>
      <c r="L10" s="123">
        <v>7800</v>
      </c>
      <c r="M10" s="129">
        <v>2024</v>
      </c>
      <c r="N10" s="125">
        <v>82</v>
      </c>
      <c r="O10" s="126">
        <f t="shared" si="1"/>
        <v>7718</v>
      </c>
      <c r="P10" s="125"/>
      <c r="Q10" s="232">
        <v>7718</v>
      </c>
      <c r="R10" s="19">
        <f>L10-N10-O10</f>
        <v>0</v>
      </c>
      <c r="S10" s="127"/>
      <c r="T10" s="117"/>
    </row>
    <row r="11" spans="1:20" s="20" customFormat="1" ht="64.5" customHeight="1" x14ac:dyDescent="0.2">
      <c r="A11" s="233">
        <v>3</v>
      </c>
      <c r="B11" s="118" t="s">
        <v>59</v>
      </c>
      <c r="C11" s="118" t="s">
        <v>60</v>
      </c>
      <c r="D11" s="118">
        <v>5171</v>
      </c>
      <c r="E11" s="118">
        <v>51</v>
      </c>
      <c r="F11" s="118">
        <v>10</v>
      </c>
      <c r="G11" s="119">
        <v>60001101500</v>
      </c>
      <c r="H11" s="120" t="s">
        <v>61</v>
      </c>
      <c r="I11" s="130" t="s">
        <v>62</v>
      </c>
      <c r="J11" s="118" t="s">
        <v>24</v>
      </c>
      <c r="K11" s="118" t="s">
        <v>25</v>
      </c>
      <c r="L11" s="123">
        <v>2722</v>
      </c>
      <c r="M11" s="131">
        <v>2024</v>
      </c>
      <c r="N11" s="125">
        <v>117</v>
      </c>
      <c r="O11" s="126">
        <f t="shared" si="1"/>
        <v>2605</v>
      </c>
      <c r="P11" s="19"/>
      <c r="Q11" s="210">
        <v>2605</v>
      </c>
      <c r="R11" s="19">
        <v>0</v>
      </c>
      <c r="S11" s="235"/>
    </row>
    <row r="12" spans="1:20" s="231" customFormat="1" ht="69.75" customHeight="1" x14ac:dyDescent="0.2">
      <c r="A12" s="233">
        <v>4</v>
      </c>
      <c r="B12" s="118" t="s">
        <v>21</v>
      </c>
      <c r="C12" s="118">
        <v>3121</v>
      </c>
      <c r="D12" s="118">
        <v>5171</v>
      </c>
      <c r="E12" s="118">
        <v>51</v>
      </c>
      <c r="F12" s="118">
        <v>10</v>
      </c>
      <c r="G12" s="119">
        <v>60001101521</v>
      </c>
      <c r="H12" s="120" t="s">
        <v>219</v>
      </c>
      <c r="I12" s="121" t="s">
        <v>220</v>
      </c>
      <c r="J12" s="122" t="s">
        <v>24</v>
      </c>
      <c r="K12" s="122" t="s">
        <v>25</v>
      </c>
      <c r="L12" s="123">
        <v>9500</v>
      </c>
      <c r="M12" s="234">
        <v>2023</v>
      </c>
      <c r="N12" s="125">
        <v>250</v>
      </c>
      <c r="O12" s="126">
        <f>P12+Q12</f>
        <v>9250</v>
      </c>
      <c r="P12" s="19">
        <v>0</v>
      </c>
      <c r="Q12" s="210">
        <v>9250</v>
      </c>
      <c r="R12" s="19">
        <f>L12-N12-O12</f>
        <v>0</v>
      </c>
      <c r="S12" s="116"/>
      <c r="T12" s="230"/>
    </row>
    <row r="13" spans="1:20" s="20" customFormat="1" ht="69.75" hidden="1" customHeight="1" x14ac:dyDescent="0.2">
      <c r="A13" s="107"/>
      <c r="B13" s="108"/>
      <c r="C13" s="109"/>
      <c r="D13" s="109"/>
      <c r="E13" s="109"/>
      <c r="F13" s="109"/>
      <c r="G13" s="110"/>
      <c r="H13" s="111"/>
      <c r="I13" s="111"/>
      <c r="J13" s="111"/>
      <c r="K13" s="111"/>
      <c r="L13" s="112"/>
      <c r="M13" s="108"/>
      <c r="N13" s="113"/>
      <c r="O13" s="108">
        <f>P13+Q13</f>
        <v>0</v>
      </c>
      <c r="P13" s="114"/>
      <c r="Q13" s="115"/>
      <c r="R13" s="113">
        <v>0</v>
      </c>
      <c r="S13" s="116"/>
    </row>
    <row r="14" spans="1:20" s="37" customFormat="1" ht="35.25" customHeight="1" x14ac:dyDescent="0.2">
      <c r="A14" s="260" t="s">
        <v>28</v>
      </c>
      <c r="B14" s="261"/>
      <c r="C14" s="261"/>
      <c r="D14" s="261"/>
      <c r="E14" s="261"/>
      <c r="F14" s="261"/>
      <c r="G14" s="261"/>
      <c r="H14" s="261"/>
      <c r="I14" s="261"/>
      <c r="J14" s="261"/>
      <c r="K14" s="262"/>
      <c r="L14" s="21">
        <f>L8</f>
        <v>51022</v>
      </c>
      <c r="M14" s="22"/>
      <c r="N14" s="21">
        <f>N8</f>
        <v>1060</v>
      </c>
      <c r="O14" s="21">
        <f>O8</f>
        <v>30573</v>
      </c>
      <c r="P14" s="21">
        <f>P8</f>
        <v>0</v>
      </c>
      <c r="Q14" s="21">
        <f>Q8</f>
        <v>30573</v>
      </c>
      <c r="R14" s="21">
        <f>R8</f>
        <v>19389</v>
      </c>
      <c r="S14" s="23"/>
    </row>
    <row r="15" spans="1:20" s="45" customFormat="1" x14ac:dyDescent="0.2">
      <c r="A15" s="38"/>
      <c r="B15" s="38"/>
      <c r="C15" s="38"/>
      <c r="D15" s="38"/>
      <c r="E15" s="38"/>
      <c r="F15" s="38"/>
      <c r="G15" s="38"/>
      <c r="H15" s="39"/>
      <c r="I15" s="38"/>
      <c r="J15" s="40"/>
      <c r="K15" s="41"/>
      <c r="L15" s="42"/>
      <c r="M15" s="43"/>
      <c r="N15" s="44"/>
      <c r="S15" s="46"/>
      <c r="T15" s="47"/>
    </row>
    <row r="16" spans="1:20" s="45" customFormat="1" x14ac:dyDescent="0.2">
      <c r="A16" s="38"/>
      <c r="B16" s="38"/>
      <c r="C16" s="38"/>
      <c r="D16" s="38"/>
      <c r="E16" s="38"/>
      <c r="F16" s="38"/>
      <c r="G16" s="38"/>
      <c r="H16" s="38"/>
      <c r="I16" s="38"/>
      <c r="J16" s="48"/>
      <c r="K16" s="49"/>
      <c r="L16" s="50"/>
      <c r="M16" s="51"/>
      <c r="S16" s="46"/>
      <c r="T16" s="47"/>
    </row>
    <row r="17" spans="1:20" s="45" customFormat="1" x14ac:dyDescent="0.2">
      <c r="A17" s="38"/>
      <c r="B17" s="38"/>
      <c r="C17" s="38"/>
      <c r="D17" s="38"/>
      <c r="E17" s="38"/>
      <c r="F17" s="38"/>
      <c r="G17" s="38"/>
      <c r="H17" s="38"/>
      <c r="I17" s="38"/>
      <c r="J17" s="48"/>
      <c r="K17" s="49"/>
      <c r="L17" s="50"/>
      <c r="M17" s="51"/>
      <c r="S17" s="46"/>
      <c r="T17" s="47"/>
    </row>
    <row r="18" spans="1:20" s="45" customFormat="1" x14ac:dyDescent="0.2">
      <c r="A18" s="38"/>
      <c r="B18" s="38"/>
      <c r="C18" s="38"/>
      <c r="D18" s="38"/>
      <c r="E18" s="38"/>
      <c r="F18" s="38"/>
      <c r="G18" s="38"/>
      <c r="H18" s="38"/>
      <c r="I18" s="38"/>
      <c r="J18" s="47"/>
      <c r="K18" s="49"/>
      <c r="L18" s="50"/>
      <c r="M18" s="51"/>
      <c r="S18" s="46"/>
      <c r="T18" s="47"/>
    </row>
    <row r="19" spans="1:20" s="45" customFormat="1" x14ac:dyDescent="0.2">
      <c r="A19" s="38"/>
      <c r="B19" s="38"/>
      <c r="C19" s="38"/>
      <c r="D19" s="38"/>
      <c r="E19" s="38"/>
      <c r="F19" s="38"/>
      <c r="G19" s="38"/>
      <c r="H19" s="38"/>
      <c r="I19" s="38"/>
      <c r="J19" s="47"/>
      <c r="K19" s="49"/>
      <c r="L19" s="50"/>
      <c r="M19" s="51"/>
      <c r="S19" s="46"/>
      <c r="T19" s="47"/>
    </row>
    <row r="20" spans="1:20" s="45" customFormat="1" x14ac:dyDescent="0.2">
      <c r="A20" s="38"/>
      <c r="B20" s="38"/>
      <c r="C20" s="38"/>
      <c r="D20" s="38"/>
      <c r="E20" s="38"/>
      <c r="F20" s="38"/>
      <c r="G20" s="38"/>
      <c r="H20" s="38"/>
      <c r="I20" s="38"/>
      <c r="J20" s="47"/>
      <c r="K20" s="49"/>
      <c r="L20" s="50"/>
      <c r="M20" s="51"/>
      <c r="S20" s="46"/>
      <c r="T20" s="47"/>
    </row>
    <row r="21" spans="1:20" s="45" customFormat="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47"/>
      <c r="K21" s="49"/>
      <c r="L21" s="50"/>
      <c r="M21" s="51"/>
      <c r="S21" s="46"/>
      <c r="T21" s="47"/>
    </row>
    <row r="22" spans="1:20" s="45" customForma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47"/>
      <c r="K22" s="49"/>
      <c r="L22" s="50"/>
      <c r="M22" s="51"/>
      <c r="S22" s="46"/>
      <c r="T22" s="47"/>
    </row>
    <row r="23" spans="1:20" s="45" customForma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47"/>
      <c r="K23" s="49"/>
      <c r="L23" s="50"/>
      <c r="M23" s="51"/>
      <c r="S23" s="46"/>
      <c r="T23" s="47"/>
    </row>
    <row r="24" spans="1:20" s="45" customForma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47"/>
      <c r="K24" s="49"/>
      <c r="L24" s="50"/>
      <c r="M24" s="51"/>
      <c r="S24" s="46"/>
      <c r="T24" s="47"/>
    </row>
    <row r="25" spans="1:20" s="45" customFormat="1" x14ac:dyDescent="0.2">
      <c r="A25" s="38"/>
      <c r="B25" s="38"/>
      <c r="C25" s="38"/>
      <c r="D25" s="38"/>
      <c r="E25" s="38"/>
      <c r="F25" s="38"/>
      <c r="G25" s="38"/>
      <c r="H25" s="38"/>
      <c r="I25" s="38"/>
      <c r="J25" s="47"/>
      <c r="K25" s="49"/>
      <c r="L25" s="50"/>
      <c r="M25" s="51"/>
      <c r="S25" s="46"/>
      <c r="T25" s="47"/>
    </row>
    <row r="26" spans="1:20" s="45" customFormat="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47"/>
      <c r="K26" s="49"/>
      <c r="L26" s="50"/>
      <c r="M26" s="51"/>
      <c r="S26" s="46"/>
      <c r="T26" s="47"/>
    </row>
    <row r="27" spans="1:20" s="45" customFormat="1" x14ac:dyDescent="0.2">
      <c r="A27" s="38"/>
      <c r="B27" s="38"/>
      <c r="C27" s="38"/>
      <c r="D27" s="38"/>
      <c r="E27" s="38"/>
      <c r="F27" s="38"/>
      <c r="G27" s="38"/>
      <c r="H27" s="38"/>
      <c r="I27" s="38"/>
      <c r="J27" s="47"/>
      <c r="K27" s="49"/>
      <c r="L27" s="50"/>
      <c r="M27" s="51"/>
      <c r="S27" s="46"/>
      <c r="T27" s="47"/>
    </row>
    <row r="28" spans="1:20" s="45" customFormat="1" x14ac:dyDescent="0.2">
      <c r="A28" s="38"/>
      <c r="B28" s="38"/>
      <c r="C28" s="38"/>
      <c r="D28" s="38"/>
      <c r="E28" s="38"/>
      <c r="F28" s="38"/>
      <c r="G28" s="38"/>
      <c r="H28" s="38"/>
      <c r="I28" s="38"/>
      <c r="J28" s="47"/>
      <c r="K28" s="49"/>
      <c r="L28" s="50"/>
      <c r="M28" s="51"/>
      <c r="S28" s="46"/>
      <c r="T28" s="47"/>
    </row>
    <row r="29" spans="1:20" s="45" customFormat="1" x14ac:dyDescent="0.2">
      <c r="A29" s="38"/>
      <c r="B29" s="38"/>
      <c r="C29" s="38"/>
      <c r="D29" s="38"/>
      <c r="E29" s="38"/>
      <c r="F29" s="38"/>
      <c r="G29" s="38"/>
      <c r="H29" s="38"/>
      <c r="I29" s="38"/>
      <c r="J29" s="47"/>
      <c r="K29" s="49"/>
      <c r="L29" s="50"/>
      <c r="M29" s="51"/>
      <c r="S29" s="46"/>
      <c r="T29" s="47"/>
    </row>
    <row r="30" spans="1:20" s="45" customFormat="1" x14ac:dyDescent="0.2">
      <c r="A30" s="38"/>
      <c r="B30" s="38"/>
      <c r="C30" s="38"/>
      <c r="D30" s="38"/>
      <c r="E30" s="38"/>
      <c r="F30" s="38"/>
      <c r="G30" s="38"/>
      <c r="H30" s="38"/>
      <c r="I30" s="38"/>
      <c r="J30" s="47"/>
      <c r="K30" s="49"/>
      <c r="L30" s="50"/>
      <c r="M30" s="51"/>
      <c r="S30" s="46"/>
      <c r="T30" s="47"/>
    </row>
    <row r="31" spans="1:20" s="45" customFormat="1" x14ac:dyDescent="0.2">
      <c r="A31" s="38"/>
      <c r="B31" s="38"/>
      <c r="C31" s="38"/>
      <c r="D31" s="38"/>
      <c r="E31" s="38"/>
      <c r="F31" s="38"/>
      <c r="G31" s="38"/>
      <c r="H31" s="38"/>
      <c r="I31" s="38"/>
      <c r="J31" s="47"/>
      <c r="K31" s="49"/>
      <c r="L31" s="50"/>
      <c r="M31" s="51"/>
      <c r="S31" s="46"/>
      <c r="T31" s="47"/>
    </row>
    <row r="32" spans="1:20" s="45" customFormat="1" x14ac:dyDescent="0.2">
      <c r="A32" s="38"/>
      <c r="B32" s="38"/>
      <c r="C32" s="38"/>
      <c r="D32" s="38"/>
      <c r="E32" s="38"/>
      <c r="F32" s="38"/>
      <c r="G32" s="38"/>
      <c r="H32" s="38"/>
      <c r="I32" s="38"/>
      <c r="J32" s="47"/>
      <c r="K32" s="49"/>
      <c r="L32" s="50"/>
      <c r="M32" s="51"/>
      <c r="S32" s="46"/>
      <c r="T32" s="47"/>
    </row>
    <row r="33" spans="1:20" s="45" customFormat="1" x14ac:dyDescent="0.2">
      <c r="A33" s="38"/>
      <c r="B33" s="38"/>
      <c r="C33" s="38"/>
      <c r="D33" s="38"/>
      <c r="E33" s="38"/>
      <c r="F33" s="38"/>
      <c r="G33" s="38"/>
      <c r="H33" s="38"/>
      <c r="I33" s="38"/>
      <c r="J33" s="47"/>
      <c r="K33" s="49"/>
      <c r="L33" s="50"/>
      <c r="M33" s="51"/>
      <c r="S33" s="46"/>
      <c r="T33" s="47"/>
    </row>
    <row r="34" spans="1:20" s="45" customFormat="1" x14ac:dyDescent="0.2">
      <c r="A34" s="38"/>
      <c r="B34" s="38"/>
      <c r="C34" s="38"/>
      <c r="D34" s="38"/>
      <c r="E34" s="38"/>
      <c r="F34" s="38"/>
      <c r="G34" s="38"/>
      <c r="H34" s="38"/>
      <c r="I34" s="38"/>
      <c r="J34" s="47"/>
      <c r="K34" s="49"/>
      <c r="L34" s="50"/>
      <c r="M34" s="51"/>
      <c r="S34" s="46"/>
      <c r="T34" s="47"/>
    </row>
    <row r="35" spans="1:20" s="45" customFormat="1" x14ac:dyDescent="0.2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38"/>
      <c r="L35" s="50"/>
      <c r="M35" s="51"/>
      <c r="S35" s="46"/>
      <c r="T35" s="47"/>
    </row>
    <row r="36" spans="1:20" s="45" customFormat="1" x14ac:dyDescent="0.2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38"/>
      <c r="L36" s="50"/>
      <c r="M36" s="51"/>
      <c r="S36" s="46"/>
      <c r="T36" s="47"/>
    </row>
  </sheetData>
  <mergeCells count="21">
    <mergeCell ref="S6:S7"/>
    <mergeCell ref="H6:H7"/>
    <mergeCell ref="I6:I7"/>
    <mergeCell ref="J6:J7"/>
    <mergeCell ref="K6:K7"/>
    <mergeCell ref="L6:L7"/>
    <mergeCell ref="M6:M7"/>
    <mergeCell ref="A14:K14"/>
    <mergeCell ref="C2:G2"/>
    <mergeCell ref="H3:L3"/>
    <mergeCell ref="A5:R5"/>
    <mergeCell ref="A6:A7"/>
    <mergeCell ref="B6:B7"/>
    <mergeCell ref="C6:C7"/>
    <mergeCell ref="D6:D7"/>
    <mergeCell ref="E6:E7"/>
    <mergeCell ref="F6:F7"/>
    <mergeCell ref="G6:G7"/>
    <mergeCell ref="N6:N7"/>
    <mergeCell ref="O6:Q6"/>
    <mergeCell ref="R6:R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49" firstPageNumber="132" fitToHeight="0" orientation="landscape" useFirstPageNumber="1" r:id="rId1"/>
  <headerFooter>
    <oddFooter>&amp;L&amp;"Arial,Kurzíva"&amp;11Zastupitelstvo Olomouckého kraje 11.12.2023 
2.1. - Rozpočet OK na rok  2024 - návrh rozpočtu  
Příloha č. 5c) - Nové opravy&amp;R&amp;"Arial,Kurzíva"&amp;11Strana &amp;P (celkem 216)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22"/>
  <sheetViews>
    <sheetView showGridLines="0" view="pageBreakPreview" zoomScale="70" zoomScaleNormal="100" zoomScaleSheetLayoutView="70" workbookViewId="0">
      <pane ySplit="7" topLeftCell="A8" activePane="bottomLeft" state="frozenSplit"/>
      <selection activeCell="B37" sqref="B37"/>
      <selection pane="bottomLeft" activeCell="Z10" sqref="Z10"/>
    </sheetView>
  </sheetViews>
  <sheetFormatPr defaultColWidth="9.140625" defaultRowHeight="15" outlineLevelCol="1" x14ac:dyDescent="0.25"/>
  <cols>
    <col min="1" max="1" width="4.140625" style="147" customWidth="1"/>
    <col min="2" max="2" width="4.42578125" style="147" customWidth="1"/>
    <col min="3" max="4" width="9.140625" style="147" hidden="1" customWidth="1" outlineLevel="1"/>
    <col min="5" max="5" width="6" style="147" customWidth="1" collapsed="1"/>
    <col min="6" max="6" width="9.140625" style="147" hidden="1" customWidth="1" outlineLevel="1"/>
    <col min="7" max="7" width="17.5703125" style="147" hidden="1" customWidth="1" outlineLevel="1"/>
    <col min="8" max="8" width="12" style="147" hidden="1" customWidth="1" outlineLevel="1"/>
    <col min="9" max="9" width="7.28515625" style="147" hidden="1" customWidth="1" outlineLevel="1"/>
    <col min="10" max="10" width="56.5703125" style="147" customWidth="1" collapsed="1"/>
    <col min="11" max="11" width="75.7109375" style="147" customWidth="1"/>
    <col min="12" max="12" width="6.85546875" style="147" customWidth="1"/>
    <col min="13" max="13" width="9.7109375" style="147" customWidth="1"/>
    <col min="14" max="14" width="13" style="147" customWidth="1"/>
    <col min="15" max="15" width="9.7109375" style="147" customWidth="1"/>
    <col min="16" max="16" width="12.7109375" style="147" customWidth="1"/>
    <col min="17" max="17" width="13.42578125" style="147" customWidth="1"/>
    <col min="18" max="18" width="12.28515625" style="147" customWidth="1"/>
    <col min="19" max="20" width="9.7109375" style="147" customWidth="1"/>
    <col min="21" max="21" width="12.28515625" style="147" customWidth="1"/>
    <col min="22" max="22" width="13.42578125" style="147" customWidth="1"/>
    <col min="23" max="23" width="17.28515625" style="147" customWidth="1"/>
    <col min="24" max="250" width="15" style="147" customWidth="1"/>
    <col min="251" max="16384" width="9.140625" style="147"/>
  </cols>
  <sheetData>
    <row r="1" spans="1:25" s="140" customFormat="1" ht="20.25" x14ac:dyDescent="0.3">
      <c r="A1" s="1" t="s">
        <v>100</v>
      </c>
      <c r="B1" s="132"/>
      <c r="C1" s="132"/>
      <c r="D1" s="132"/>
      <c r="E1" s="132"/>
      <c r="F1" s="132"/>
      <c r="G1" s="132"/>
      <c r="H1" s="24"/>
      <c r="I1" s="133"/>
      <c r="J1" s="132"/>
      <c r="K1" s="134"/>
      <c r="L1" s="135"/>
      <c r="M1" s="136"/>
      <c r="N1" s="137"/>
      <c r="O1" s="135"/>
      <c r="P1" s="137"/>
      <c r="Q1" s="137"/>
      <c r="R1" s="2"/>
      <c r="S1" s="138"/>
      <c r="T1" s="139"/>
    </row>
    <row r="2" spans="1:25" s="140" customFormat="1" ht="15.75" x14ac:dyDescent="0.25">
      <c r="A2" s="5" t="s">
        <v>0</v>
      </c>
      <c r="B2" s="5"/>
      <c r="C2" s="5"/>
      <c r="D2" s="141"/>
      <c r="E2" s="5"/>
      <c r="F2" s="5"/>
      <c r="G2" s="5"/>
      <c r="J2" s="170" t="s">
        <v>101</v>
      </c>
      <c r="K2" s="7" t="s">
        <v>102</v>
      </c>
      <c r="L2" s="135"/>
      <c r="M2" s="8"/>
      <c r="N2" s="9"/>
      <c r="O2" s="135"/>
      <c r="P2" s="9"/>
      <c r="Q2" s="9"/>
      <c r="R2" s="9"/>
      <c r="S2" s="10"/>
      <c r="T2" s="139"/>
    </row>
    <row r="3" spans="1:25" s="140" customFormat="1" ht="17.25" customHeight="1" x14ac:dyDescent="0.25">
      <c r="A3" s="5"/>
      <c r="B3" s="5"/>
      <c r="C3" s="5"/>
      <c r="D3" s="141"/>
      <c r="E3" s="5"/>
      <c r="F3" s="5"/>
      <c r="G3" s="5"/>
      <c r="I3" s="142"/>
      <c r="J3" s="5" t="s">
        <v>1</v>
      </c>
      <c r="K3" s="134"/>
      <c r="L3" s="135"/>
      <c r="M3" s="8"/>
      <c r="N3" s="9"/>
      <c r="O3" s="135"/>
      <c r="P3" s="9"/>
      <c r="Q3" s="9"/>
      <c r="R3" s="135"/>
      <c r="S3" s="10"/>
      <c r="T3" s="139"/>
    </row>
    <row r="4" spans="1:25" s="140" customFormat="1" ht="17.25" customHeight="1" x14ac:dyDescent="0.25">
      <c r="A4" s="11"/>
      <c r="B4" s="11"/>
      <c r="C4" s="11"/>
      <c r="D4" s="11"/>
      <c r="E4" s="11"/>
      <c r="F4" s="11"/>
      <c r="G4" s="11"/>
      <c r="H4" s="11"/>
      <c r="I4" s="12"/>
      <c r="J4" s="11"/>
      <c r="K4" s="134"/>
      <c r="L4" s="135"/>
      <c r="M4" s="8"/>
      <c r="N4" s="9"/>
      <c r="O4" s="135"/>
      <c r="P4" s="9"/>
      <c r="Q4" s="9"/>
      <c r="S4" s="10"/>
      <c r="T4" s="139"/>
      <c r="V4" s="143" t="s">
        <v>2</v>
      </c>
    </row>
    <row r="5" spans="1:25" s="140" customFormat="1" ht="25.5" customHeight="1" x14ac:dyDescent="0.25">
      <c r="A5" s="252" t="s">
        <v>129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144"/>
      <c r="T5" s="145"/>
      <c r="U5" s="145"/>
      <c r="V5" s="146"/>
      <c r="W5" s="146"/>
    </row>
    <row r="6" spans="1:25" ht="22.5" customHeight="1" x14ac:dyDescent="0.25">
      <c r="A6" s="254" t="s">
        <v>3</v>
      </c>
      <c r="B6" s="254" t="s">
        <v>4</v>
      </c>
      <c r="C6" s="243" t="s">
        <v>5</v>
      </c>
      <c r="D6" s="243" t="s">
        <v>6</v>
      </c>
      <c r="E6" s="243" t="s">
        <v>7</v>
      </c>
      <c r="F6" s="243" t="s">
        <v>8</v>
      </c>
      <c r="G6" s="243" t="s">
        <v>9</v>
      </c>
      <c r="H6" s="256" t="s">
        <v>67</v>
      </c>
      <c r="I6" s="257" t="s">
        <v>68</v>
      </c>
      <c r="J6" s="243" t="s">
        <v>10</v>
      </c>
      <c r="K6" s="245" t="s">
        <v>11</v>
      </c>
      <c r="L6" s="247" t="s">
        <v>12</v>
      </c>
      <c r="M6" s="249" t="s">
        <v>13</v>
      </c>
      <c r="N6" s="245" t="s">
        <v>14</v>
      </c>
      <c r="O6" s="245" t="s">
        <v>15</v>
      </c>
      <c r="P6" s="241" t="s">
        <v>51</v>
      </c>
      <c r="Q6" s="259" t="s">
        <v>50</v>
      </c>
      <c r="R6" s="259"/>
      <c r="S6" s="259"/>
      <c r="T6" s="259"/>
      <c r="U6" s="259"/>
      <c r="V6" s="241" t="s">
        <v>52</v>
      </c>
      <c r="W6" s="241" t="s">
        <v>16</v>
      </c>
    </row>
    <row r="7" spans="1:25" s="148" customFormat="1" ht="51" customHeight="1" x14ac:dyDescent="0.25">
      <c r="A7" s="255"/>
      <c r="B7" s="255"/>
      <c r="C7" s="244"/>
      <c r="D7" s="244"/>
      <c r="E7" s="244"/>
      <c r="F7" s="244"/>
      <c r="G7" s="244"/>
      <c r="H7" s="256"/>
      <c r="I7" s="258"/>
      <c r="J7" s="244"/>
      <c r="K7" s="246"/>
      <c r="L7" s="248"/>
      <c r="M7" s="250"/>
      <c r="N7" s="251"/>
      <c r="O7" s="251"/>
      <c r="P7" s="242"/>
      <c r="Q7" s="13" t="s">
        <v>17</v>
      </c>
      <c r="R7" s="13" t="s">
        <v>18</v>
      </c>
      <c r="S7" s="13" t="s">
        <v>69</v>
      </c>
      <c r="T7" s="13" t="s">
        <v>70</v>
      </c>
      <c r="U7" s="13" t="s">
        <v>19</v>
      </c>
      <c r="V7" s="242"/>
      <c r="W7" s="242"/>
    </row>
    <row r="8" spans="1:25" s="183" customFormat="1" ht="22.5" customHeight="1" x14ac:dyDescent="0.25">
      <c r="A8" s="14" t="s">
        <v>20</v>
      </c>
      <c r="B8" s="171"/>
      <c r="C8" s="172"/>
      <c r="D8" s="172"/>
      <c r="E8" s="172"/>
      <c r="F8" s="172"/>
      <c r="G8" s="172"/>
      <c r="H8" s="173"/>
      <c r="I8" s="174"/>
      <c r="J8" s="172"/>
      <c r="K8" s="175"/>
      <c r="L8" s="176"/>
      <c r="M8" s="177"/>
      <c r="N8" s="178">
        <f>SUM(N9:N19)</f>
        <v>14080</v>
      </c>
      <c r="O8" s="179"/>
      <c r="P8" s="180">
        <f t="shared" ref="P8:V8" si="0">SUM(P9:P19)</f>
        <v>0</v>
      </c>
      <c r="Q8" s="181">
        <f t="shared" si="0"/>
        <v>14080</v>
      </c>
      <c r="R8" s="181">
        <f t="shared" si="0"/>
        <v>0</v>
      </c>
      <c r="S8" s="181">
        <f t="shared" si="0"/>
        <v>0</v>
      </c>
      <c r="T8" s="181">
        <f t="shared" si="0"/>
        <v>0</v>
      </c>
      <c r="U8" s="181">
        <f>SUM(U9:U19)</f>
        <v>14080</v>
      </c>
      <c r="V8" s="180">
        <f t="shared" si="0"/>
        <v>0</v>
      </c>
      <c r="W8" s="182"/>
    </row>
    <row r="9" spans="1:25" s="196" customFormat="1" ht="136.5" customHeight="1" x14ac:dyDescent="0.2">
      <c r="A9" s="236">
        <v>1</v>
      </c>
      <c r="B9" s="185" t="s">
        <v>53</v>
      </c>
      <c r="C9" s="186">
        <v>4350</v>
      </c>
      <c r="D9" s="186">
        <v>5331</v>
      </c>
      <c r="E9" s="151">
        <v>53</v>
      </c>
      <c r="F9" s="151">
        <v>11</v>
      </c>
      <c r="G9" s="157">
        <v>33011001652</v>
      </c>
      <c r="H9" s="187" t="s">
        <v>103</v>
      </c>
      <c r="I9" s="187" t="s">
        <v>104</v>
      </c>
      <c r="J9" s="188" t="s">
        <v>105</v>
      </c>
      <c r="K9" s="189" t="s">
        <v>106</v>
      </c>
      <c r="L9" s="189"/>
      <c r="M9" s="190"/>
      <c r="N9" s="191">
        <v>892</v>
      </c>
      <c r="O9" s="184">
        <v>2024</v>
      </c>
      <c r="P9" s="190"/>
      <c r="Q9" s="192">
        <f t="shared" ref="Q9:Q18" si="1">SUM(R9:U9)</f>
        <v>892</v>
      </c>
      <c r="R9" s="193">
        <v>0</v>
      </c>
      <c r="S9" s="193">
        <v>0</v>
      </c>
      <c r="T9" s="193">
        <v>0</v>
      </c>
      <c r="U9" s="152">
        <v>892</v>
      </c>
      <c r="V9" s="193">
        <f>N9-Q9</f>
        <v>0</v>
      </c>
      <c r="W9" s="194"/>
      <c r="X9" s="195">
        <v>25892</v>
      </c>
    </row>
    <row r="10" spans="1:25" s="196" customFormat="1" ht="136.5" customHeight="1" x14ac:dyDescent="0.2">
      <c r="A10" s="236">
        <v>2</v>
      </c>
      <c r="B10" s="185" t="s">
        <v>99</v>
      </c>
      <c r="C10" s="186">
        <v>4357</v>
      </c>
      <c r="D10" s="186">
        <v>5331</v>
      </c>
      <c r="E10" s="151">
        <v>53</v>
      </c>
      <c r="F10" s="186">
        <v>11</v>
      </c>
      <c r="G10" s="157">
        <v>33011001633</v>
      </c>
      <c r="H10" s="187" t="s">
        <v>215</v>
      </c>
      <c r="I10" s="187" t="s">
        <v>112</v>
      </c>
      <c r="J10" s="153" t="s">
        <v>216</v>
      </c>
      <c r="K10" s="154" t="s">
        <v>217</v>
      </c>
      <c r="L10" s="189"/>
      <c r="M10" s="190"/>
      <c r="N10" s="191">
        <v>1898</v>
      </c>
      <c r="O10" s="184">
        <v>2024</v>
      </c>
      <c r="P10" s="190"/>
      <c r="Q10" s="192">
        <f>SUM(R10:U10)</f>
        <v>1898</v>
      </c>
      <c r="R10" s="193">
        <v>0</v>
      </c>
      <c r="S10" s="193">
        <v>0</v>
      </c>
      <c r="T10" s="193">
        <v>0</v>
      </c>
      <c r="U10" s="152">
        <v>1898</v>
      </c>
      <c r="V10" s="193">
        <f>N10-Q10-P10</f>
        <v>0</v>
      </c>
      <c r="W10" s="197"/>
      <c r="X10" s="195">
        <v>37790</v>
      </c>
    </row>
    <row r="11" spans="1:25" s="196" customFormat="1" ht="136.5" customHeight="1" x14ac:dyDescent="0.2">
      <c r="A11" s="236">
        <v>3</v>
      </c>
      <c r="B11" s="185" t="s">
        <v>169</v>
      </c>
      <c r="C11" s="151">
        <v>3529</v>
      </c>
      <c r="D11" s="186">
        <v>5331</v>
      </c>
      <c r="E11" s="151">
        <v>53</v>
      </c>
      <c r="F11" s="151">
        <v>11</v>
      </c>
      <c r="G11" s="157">
        <v>33011001702</v>
      </c>
      <c r="H11" s="224" t="s">
        <v>206</v>
      </c>
      <c r="I11" s="224" t="s">
        <v>207</v>
      </c>
      <c r="J11" s="153" t="s">
        <v>208</v>
      </c>
      <c r="K11" s="154" t="s">
        <v>209</v>
      </c>
      <c r="L11" s="189"/>
      <c r="M11" s="190"/>
      <c r="N11" s="191">
        <v>210</v>
      </c>
      <c r="O11" s="184">
        <v>2024</v>
      </c>
      <c r="P11" s="190"/>
      <c r="Q11" s="192">
        <f>SUM(R11:U11)</f>
        <v>210</v>
      </c>
      <c r="R11" s="193">
        <v>0</v>
      </c>
      <c r="S11" s="193">
        <v>0</v>
      </c>
      <c r="T11" s="193">
        <v>0</v>
      </c>
      <c r="U11" s="152">
        <v>210</v>
      </c>
      <c r="V11" s="193">
        <f>N11-Q11-P11</f>
        <v>0</v>
      </c>
      <c r="W11" s="194"/>
      <c r="X11" s="195">
        <f>X10+U11</f>
        <v>38000</v>
      </c>
    </row>
    <row r="12" spans="1:25" s="196" customFormat="1" ht="136.5" customHeight="1" x14ac:dyDescent="0.2">
      <c r="A12" s="236">
        <v>4</v>
      </c>
      <c r="B12" s="185" t="s">
        <v>53</v>
      </c>
      <c r="C12" s="186">
        <v>4350</v>
      </c>
      <c r="D12" s="186">
        <v>5331</v>
      </c>
      <c r="E12" s="186">
        <v>53</v>
      </c>
      <c r="F12" s="186">
        <v>11</v>
      </c>
      <c r="G12" s="157">
        <v>33011001638</v>
      </c>
      <c r="H12" s="187" t="s">
        <v>210</v>
      </c>
      <c r="I12" s="187" t="s">
        <v>211</v>
      </c>
      <c r="J12" s="153" t="s">
        <v>212</v>
      </c>
      <c r="K12" s="154" t="s">
        <v>213</v>
      </c>
      <c r="L12" s="189"/>
      <c r="M12" s="190"/>
      <c r="N12" s="191">
        <v>410</v>
      </c>
      <c r="O12" s="185">
        <v>2024</v>
      </c>
      <c r="P12" s="190"/>
      <c r="Q12" s="192">
        <f>SUM(R12:U12)</f>
        <v>410</v>
      </c>
      <c r="R12" s="193">
        <v>0</v>
      </c>
      <c r="S12" s="193">
        <v>0</v>
      </c>
      <c r="T12" s="193">
        <v>0</v>
      </c>
      <c r="U12" s="152">
        <v>410</v>
      </c>
      <c r="V12" s="193">
        <f>N12-Q12-P12</f>
        <v>0</v>
      </c>
      <c r="W12" s="194"/>
      <c r="X12" s="195">
        <v>40510</v>
      </c>
    </row>
    <row r="13" spans="1:25" s="196" customFormat="1" ht="100.5" customHeight="1" x14ac:dyDescent="0.2">
      <c r="A13" s="236">
        <v>5</v>
      </c>
      <c r="B13" s="185" t="s">
        <v>59</v>
      </c>
      <c r="C13" s="186">
        <v>4357</v>
      </c>
      <c r="D13" s="186">
        <v>5331</v>
      </c>
      <c r="E13" s="151">
        <v>53</v>
      </c>
      <c r="F13" s="151">
        <v>11</v>
      </c>
      <c r="G13" s="157">
        <v>33011001640</v>
      </c>
      <c r="H13" s="187" t="s">
        <v>108</v>
      </c>
      <c r="I13" s="187" t="s">
        <v>107</v>
      </c>
      <c r="J13" s="188" t="s">
        <v>109</v>
      </c>
      <c r="K13" s="189" t="s">
        <v>110</v>
      </c>
      <c r="L13" s="189"/>
      <c r="M13" s="190"/>
      <c r="N13" s="191">
        <v>1070</v>
      </c>
      <c r="O13" s="184">
        <v>2024</v>
      </c>
      <c r="P13" s="190"/>
      <c r="Q13" s="192">
        <f t="shared" si="1"/>
        <v>1070</v>
      </c>
      <c r="R13" s="193">
        <v>0</v>
      </c>
      <c r="S13" s="193">
        <v>0</v>
      </c>
      <c r="T13" s="193">
        <v>0</v>
      </c>
      <c r="U13" s="152">
        <v>1070</v>
      </c>
      <c r="V13" s="193">
        <f t="shared" ref="V13:V18" si="2">N13-Q13-P13</f>
        <v>0</v>
      </c>
      <c r="W13" s="194"/>
      <c r="X13" s="195">
        <v>53079</v>
      </c>
      <c r="Y13" s="228">
        <v>1069.75</v>
      </c>
    </row>
    <row r="14" spans="1:25" s="196" customFormat="1" ht="68.25" customHeight="1" x14ac:dyDescent="0.2">
      <c r="A14" s="236">
        <v>6</v>
      </c>
      <c r="B14" s="185" t="s">
        <v>99</v>
      </c>
      <c r="C14" s="186">
        <v>4357</v>
      </c>
      <c r="D14" s="186">
        <v>5331</v>
      </c>
      <c r="E14" s="151">
        <v>53</v>
      </c>
      <c r="F14" s="151">
        <v>11</v>
      </c>
      <c r="G14" s="157">
        <v>33011001633</v>
      </c>
      <c r="H14" s="187" t="s">
        <v>111</v>
      </c>
      <c r="I14" s="187" t="s">
        <v>112</v>
      </c>
      <c r="J14" s="153" t="s">
        <v>113</v>
      </c>
      <c r="K14" s="154" t="s">
        <v>114</v>
      </c>
      <c r="L14" s="189"/>
      <c r="M14" s="190"/>
      <c r="N14" s="191">
        <v>2100</v>
      </c>
      <c r="O14" s="184">
        <v>2024</v>
      </c>
      <c r="P14" s="190"/>
      <c r="Q14" s="192">
        <f t="shared" si="1"/>
        <v>2100</v>
      </c>
      <c r="R14" s="193">
        <v>0</v>
      </c>
      <c r="S14" s="193">
        <v>0</v>
      </c>
      <c r="T14" s="193">
        <v>0</v>
      </c>
      <c r="U14" s="152">
        <v>2100</v>
      </c>
      <c r="V14" s="193">
        <f t="shared" si="2"/>
        <v>0</v>
      </c>
      <c r="W14" s="197" t="s">
        <v>115</v>
      </c>
      <c r="X14" s="195">
        <f>X13+U14</f>
        <v>55179</v>
      </c>
    </row>
    <row r="15" spans="1:25" s="196" customFormat="1" ht="83.25" customHeight="1" x14ac:dyDescent="0.2">
      <c r="A15" s="236">
        <v>7</v>
      </c>
      <c r="B15" s="185" t="s">
        <v>53</v>
      </c>
      <c r="C15" s="186">
        <v>4350</v>
      </c>
      <c r="D15" s="186">
        <v>5331</v>
      </c>
      <c r="E15" s="151">
        <v>53</v>
      </c>
      <c r="F15" s="151">
        <v>11</v>
      </c>
      <c r="G15" s="157">
        <v>33011001656</v>
      </c>
      <c r="H15" s="187" t="s">
        <v>116</v>
      </c>
      <c r="I15" s="187" t="s">
        <v>117</v>
      </c>
      <c r="J15" s="188" t="s">
        <v>118</v>
      </c>
      <c r="K15" s="189" t="s">
        <v>119</v>
      </c>
      <c r="L15" s="189"/>
      <c r="M15" s="190"/>
      <c r="N15" s="191">
        <v>2000</v>
      </c>
      <c r="O15" s="184">
        <v>2024</v>
      </c>
      <c r="P15" s="190"/>
      <c r="Q15" s="192">
        <f t="shared" si="1"/>
        <v>2000</v>
      </c>
      <c r="R15" s="193">
        <v>0</v>
      </c>
      <c r="S15" s="193">
        <v>0</v>
      </c>
      <c r="T15" s="193">
        <v>0</v>
      </c>
      <c r="U15" s="152">
        <v>2000</v>
      </c>
      <c r="V15" s="193">
        <f t="shared" si="2"/>
        <v>0</v>
      </c>
      <c r="W15" s="194"/>
      <c r="X15" s="195">
        <v>65820</v>
      </c>
    </row>
    <row r="16" spans="1:25" s="196" customFormat="1" ht="60" customHeight="1" x14ac:dyDescent="0.2">
      <c r="A16" s="236">
        <v>8</v>
      </c>
      <c r="B16" s="185" t="s">
        <v>53</v>
      </c>
      <c r="C16" s="186">
        <v>4350</v>
      </c>
      <c r="D16" s="186">
        <v>5331</v>
      </c>
      <c r="E16" s="151">
        <v>53</v>
      </c>
      <c r="F16" s="151">
        <v>11</v>
      </c>
      <c r="G16" s="157">
        <v>33011001656</v>
      </c>
      <c r="H16" s="187" t="s">
        <v>120</v>
      </c>
      <c r="I16" s="187" t="s">
        <v>117</v>
      </c>
      <c r="J16" s="188" t="s">
        <v>121</v>
      </c>
      <c r="K16" s="189" t="s">
        <v>122</v>
      </c>
      <c r="L16" s="189"/>
      <c r="M16" s="190"/>
      <c r="N16" s="191">
        <v>2000</v>
      </c>
      <c r="O16" s="184">
        <v>2024</v>
      </c>
      <c r="P16" s="190"/>
      <c r="Q16" s="192">
        <f t="shared" si="1"/>
        <v>2000</v>
      </c>
      <c r="R16" s="193">
        <v>0</v>
      </c>
      <c r="S16" s="193">
        <v>0</v>
      </c>
      <c r="T16" s="193">
        <v>0</v>
      </c>
      <c r="U16" s="152">
        <v>2000</v>
      </c>
      <c r="V16" s="193">
        <f t="shared" si="2"/>
        <v>0</v>
      </c>
      <c r="W16" s="194"/>
      <c r="X16" s="195">
        <v>70420</v>
      </c>
    </row>
    <row r="17" spans="1:24" s="196" customFormat="1" ht="68.25" customHeight="1" x14ac:dyDescent="0.2">
      <c r="A17" s="236">
        <v>9</v>
      </c>
      <c r="B17" s="185" t="s">
        <v>53</v>
      </c>
      <c r="C17" s="186">
        <v>4350</v>
      </c>
      <c r="D17" s="186">
        <v>5331</v>
      </c>
      <c r="E17" s="151">
        <v>53</v>
      </c>
      <c r="F17" s="151">
        <v>11</v>
      </c>
      <c r="G17" s="157">
        <v>33011001656</v>
      </c>
      <c r="H17" s="187" t="s">
        <v>123</v>
      </c>
      <c r="I17" s="187" t="s">
        <v>117</v>
      </c>
      <c r="J17" s="153" t="s">
        <v>124</v>
      </c>
      <c r="K17" s="154" t="s">
        <v>125</v>
      </c>
      <c r="L17" s="189"/>
      <c r="M17" s="190"/>
      <c r="N17" s="191">
        <v>2000</v>
      </c>
      <c r="O17" s="184">
        <v>2024</v>
      </c>
      <c r="P17" s="190"/>
      <c r="Q17" s="192">
        <f t="shared" si="1"/>
        <v>2000</v>
      </c>
      <c r="R17" s="193">
        <v>0</v>
      </c>
      <c r="S17" s="193">
        <v>0</v>
      </c>
      <c r="T17" s="193">
        <v>0</v>
      </c>
      <c r="U17" s="152">
        <v>2000</v>
      </c>
      <c r="V17" s="193">
        <f t="shared" si="2"/>
        <v>0</v>
      </c>
      <c r="W17" s="197"/>
      <c r="X17" s="195">
        <f>X16+U17</f>
        <v>72420</v>
      </c>
    </row>
    <row r="18" spans="1:24" s="196" customFormat="1" ht="60" customHeight="1" x14ac:dyDescent="0.2">
      <c r="A18" s="236">
        <v>10</v>
      </c>
      <c r="B18" s="185" t="s">
        <v>53</v>
      </c>
      <c r="C18" s="186">
        <v>4350</v>
      </c>
      <c r="D18" s="186">
        <v>5331</v>
      </c>
      <c r="E18" s="151">
        <v>53</v>
      </c>
      <c r="F18" s="151">
        <v>11</v>
      </c>
      <c r="G18" s="157">
        <v>33011001656</v>
      </c>
      <c r="H18" s="187" t="s">
        <v>126</v>
      </c>
      <c r="I18" s="187" t="s">
        <v>117</v>
      </c>
      <c r="J18" s="188" t="s">
        <v>127</v>
      </c>
      <c r="K18" s="189" t="s">
        <v>128</v>
      </c>
      <c r="L18" s="189"/>
      <c r="M18" s="190"/>
      <c r="N18" s="191">
        <v>1500</v>
      </c>
      <c r="O18" s="184">
        <v>2024</v>
      </c>
      <c r="P18" s="190"/>
      <c r="Q18" s="192">
        <f t="shared" si="1"/>
        <v>1500</v>
      </c>
      <c r="R18" s="193">
        <v>0</v>
      </c>
      <c r="S18" s="193">
        <v>0</v>
      </c>
      <c r="T18" s="193">
        <v>0</v>
      </c>
      <c r="U18" s="152">
        <v>1500</v>
      </c>
      <c r="V18" s="193">
        <f t="shared" si="2"/>
        <v>0</v>
      </c>
      <c r="W18" s="194"/>
      <c r="X18" s="195">
        <f>X17+U18</f>
        <v>73920</v>
      </c>
    </row>
    <row r="19" spans="1:24" s="196" customFormat="1" ht="67.5" hidden="1" customHeight="1" x14ac:dyDescent="0.2">
      <c r="A19" s="25"/>
      <c r="B19" s="198"/>
      <c r="C19" s="151"/>
      <c r="D19" s="151"/>
      <c r="E19" s="151"/>
      <c r="F19" s="151"/>
      <c r="G19" s="151"/>
      <c r="H19" s="151"/>
      <c r="I19" s="151"/>
      <c r="J19" s="188"/>
      <c r="K19" s="189"/>
      <c r="L19" s="199"/>
      <c r="M19" s="198"/>
      <c r="N19" s="193"/>
      <c r="O19" s="184"/>
      <c r="P19" s="190"/>
      <c r="Q19" s="192"/>
      <c r="R19" s="193">
        <v>0</v>
      </c>
      <c r="S19" s="193">
        <v>0</v>
      </c>
      <c r="T19" s="193">
        <v>0</v>
      </c>
      <c r="U19" s="152"/>
      <c r="V19" s="193">
        <v>0</v>
      </c>
      <c r="W19" s="200"/>
      <c r="X19" s="195"/>
    </row>
    <row r="20" spans="1:24" s="204" customFormat="1" ht="32.25" customHeight="1" x14ac:dyDescent="0.3">
      <c r="A20" s="201" t="s">
        <v>130</v>
      </c>
      <c r="B20" s="202"/>
      <c r="C20" s="202"/>
      <c r="D20" s="202"/>
      <c r="E20" s="202"/>
      <c r="F20" s="202"/>
      <c r="G20" s="202"/>
      <c r="H20" s="202"/>
      <c r="I20" s="203"/>
      <c r="J20" s="203"/>
      <c r="K20" s="203"/>
      <c r="L20" s="203"/>
      <c r="M20" s="203"/>
      <c r="N20" s="167">
        <f>N8</f>
        <v>14080</v>
      </c>
      <c r="O20" s="167"/>
      <c r="P20" s="167">
        <f t="shared" ref="P20:V20" si="3">P8</f>
        <v>0</v>
      </c>
      <c r="Q20" s="167">
        <f t="shared" si="3"/>
        <v>14080</v>
      </c>
      <c r="R20" s="167">
        <f t="shared" si="3"/>
        <v>0</v>
      </c>
      <c r="S20" s="167">
        <f t="shared" si="3"/>
        <v>0</v>
      </c>
      <c r="T20" s="167">
        <f t="shared" si="3"/>
        <v>0</v>
      </c>
      <c r="U20" s="167">
        <f t="shared" si="3"/>
        <v>14080</v>
      </c>
      <c r="V20" s="167">
        <f t="shared" si="3"/>
        <v>0</v>
      </c>
      <c r="W20" s="167"/>
    </row>
    <row r="21" spans="1:24" x14ac:dyDescent="0.25">
      <c r="Q21" s="169"/>
      <c r="R21" s="169"/>
      <c r="S21" s="169"/>
      <c r="T21" s="169"/>
      <c r="U21" s="169"/>
    </row>
    <row r="22" spans="1:24" x14ac:dyDescent="0.25">
      <c r="Q22" s="169"/>
      <c r="R22" s="169"/>
      <c r="S22" s="169"/>
      <c r="T22" s="169"/>
      <c r="U22" s="169"/>
    </row>
  </sheetData>
  <mergeCells count="20">
    <mergeCell ref="V6:V7"/>
    <mergeCell ref="W6:W7"/>
    <mergeCell ref="J6:J7"/>
    <mergeCell ref="K6:K7"/>
    <mergeCell ref="L6:L7"/>
    <mergeCell ref="M6:M7"/>
    <mergeCell ref="N6:N7"/>
    <mergeCell ref="O6:O7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U6"/>
  </mergeCells>
  <pageMargins left="0.39370078740157483" right="0.39370078740157483" top="0.78740157480314965" bottom="0.78740157480314965" header="0.31496062992125984" footer="0.31496062992125984"/>
  <pageSetup paperSize="9" scale="52" firstPageNumber="133" fitToHeight="0" orientation="landscape" useFirstPageNumber="1" r:id="rId1"/>
  <headerFooter>
    <oddFooter>&amp;L&amp;"Arial,Kurzíva"&amp;11Zastupitelstvo Olomouckého kraje 11.12.2023 
2.1. - Rozpočet OK na rok  2024 - návrh rozpočtu  
Příloha č. 5c) - Nové opravy&amp;R&amp;"Arial,Kurzíva"&amp;11Strana &amp;P (celkem 216)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13"/>
  <sheetViews>
    <sheetView showGridLines="0" view="pageBreakPreview" zoomScale="70" zoomScaleNormal="100" zoomScaleSheetLayoutView="70" workbookViewId="0">
      <pane ySplit="7" topLeftCell="A8" activePane="bottomLeft" state="frozenSplit"/>
      <selection activeCell="B37" sqref="B37"/>
      <selection pane="bottomLeft" activeCell="Y7" sqref="Y7"/>
    </sheetView>
  </sheetViews>
  <sheetFormatPr defaultColWidth="9.140625" defaultRowHeight="15" outlineLevelCol="1" x14ac:dyDescent="0.25"/>
  <cols>
    <col min="1" max="1" width="6.42578125" style="147" customWidth="1"/>
    <col min="2" max="2" width="4.85546875" style="147" customWidth="1"/>
    <col min="3" max="4" width="9.140625" style="147" hidden="1" customWidth="1" outlineLevel="1"/>
    <col min="5" max="5" width="6.42578125" style="147" customWidth="1" collapsed="1"/>
    <col min="6" max="6" width="9.140625" style="147" hidden="1" customWidth="1" outlineLevel="1"/>
    <col min="7" max="7" width="16.28515625" style="147" hidden="1" customWidth="1" outlineLevel="1"/>
    <col min="8" max="8" width="12.5703125" style="147" hidden="1" customWidth="1" outlineLevel="1"/>
    <col min="9" max="9" width="8.28515625" style="147" hidden="1" customWidth="1" outlineLevel="1"/>
    <col min="10" max="10" width="59.42578125" style="147" customWidth="1" collapsed="1"/>
    <col min="11" max="11" width="57.42578125" style="147" customWidth="1"/>
    <col min="12" max="12" width="6.85546875" style="147" customWidth="1"/>
    <col min="13" max="13" width="9.7109375" style="147" customWidth="1"/>
    <col min="14" max="14" width="14.28515625" style="147" customWidth="1"/>
    <col min="15" max="15" width="11.5703125" style="147" customWidth="1"/>
    <col min="16" max="16" width="12" style="147" customWidth="1"/>
    <col min="17" max="17" width="12.5703125" style="147" customWidth="1"/>
    <col min="18" max="18" width="12.140625" style="147" customWidth="1"/>
    <col min="19" max="20" width="9.7109375" style="147" customWidth="1"/>
    <col min="21" max="21" width="14.28515625" style="147" customWidth="1"/>
    <col min="22" max="22" width="12.42578125" style="147" customWidth="1"/>
    <col min="23" max="23" width="23.140625" style="147" customWidth="1"/>
    <col min="24" max="250" width="15" style="147" customWidth="1"/>
    <col min="251" max="16384" width="9.140625" style="147"/>
  </cols>
  <sheetData>
    <row r="1" spans="1:24" s="140" customFormat="1" ht="20.25" x14ac:dyDescent="0.3">
      <c r="A1" s="1" t="s">
        <v>78</v>
      </c>
      <c r="B1" s="132"/>
      <c r="C1" s="132"/>
      <c r="D1" s="132"/>
      <c r="E1" s="132"/>
      <c r="F1" s="132"/>
      <c r="G1" s="132"/>
      <c r="H1" s="24"/>
      <c r="I1" s="133"/>
      <c r="J1" s="132"/>
      <c r="K1" s="134"/>
      <c r="L1" s="135"/>
      <c r="M1" s="136"/>
      <c r="N1" s="137"/>
      <c r="O1" s="135"/>
      <c r="P1" s="137"/>
      <c r="Q1" s="137"/>
      <c r="R1" s="2"/>
      <c r="S1" s="138"/>
      <c r="T1" s="139"/>
    </row>
    <row r="2" spans="1:24" s="140" customFormat="1" ht="15.75" x14ac:dyDescent="0.25">
      <c r="A2" s="5" t="s">
        <v>0</v>
      </c>
      <c r="B2" s="5"/>
      <c r="C2" s="5"/>
      <c r="D2" s="141"/>
      <c r="E2" s="5"/>
      <c r="F2" s="5"/>
      <c r="G2" s="5"/>
      <c r="J2" s="5" t="s">
        <v>79</v>
      </c>
      <c r="K2" s="7" t="s">
        <v>80</v>
      </c>
      <c r="L2" s="135"/>
      <c r="M2" s="8"/>
      <c r="N2" s="9"/>
      <c r="O2" s="135"/>
      <c r="P2" s="9"/>
      <c r="Q2" s="9"/>
      <c r="R2" s="9"/>
      <c r="S2" s="10"/>
      <c r="T2" s="139"/>
    </row>
    <row r="3" spans="1:24" s="140" customFormat="1" ht="17.25" customHeight="1" x14ac:dyDescent="0.25">
      <c r="A3" s="5"/>
      <c r="B3" s="5"/>
      <c r="C3" s="5"/>
      <c r="D3" s="141"/>
      <c r="E3" s="5"/>
      <c r="F3" s="5"/>
      <c r="G3" s="5"/>
      <c r="I3" s="142"/>
      <c r="J3" s="5" t="s">
        <v>1</v>
      </c>
      <c r="K3" s="134"/>
      <c r="L3" s="135"/>
      <c r="M3" s="8"/>
      <c r="N3" s="9"/>
      <c r="O3" s="135"/>
      <c r="P3" s="9"/>
      <c r="Q3" s="9"/>
      <c r="R3" s="135"/>
      <c r="S3" s="10"/>
      <c r="T3" s="139"/>
    </row>
    <row r="4" spans="1:24" s="140" customFormat="1" ht="17.25" customHeight="1" x14ac:dyDescent="0.25">
      <c r="A4" s="11"/>
      <c r="B4" s="11"/>
      <c r="C4" s="11"/>
      <c r="D4" s="11"/>
      <c r="E4" s="11"/>
      <c r="F4" s="11"/>
      <c r="G4" s="11"/>
      <c r="H4" s="11"/>
      <c r="I4" s="12"/>
      <c r="J4" s="11"/>
      <c r="K4" s="134"/>
      <c r="L4" s="135"/>
      <c r="M4" s="8"/>
      <c r="N4" s="9"/>
      <c r="O4" s="135"/>
      <c r="P4" s="9"/>
      <c r="Q4" s="9"/>
      <c r="S4" s="10"/>
      <c r="T4" s="139"/>
      <c r="V4" s="143" t="s">
        <v>2</v>
      </c>
    </row>
    <row r="5" spans="1:24" s="140" customFormat="1" ht="25.5" customHeight="1" x14ac:dyDescent="0.25">
      <c r="A5" s="252" t="s">
        <v>94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144"/>
      <c r="T5" s="145"/>
      <c r="U5" s="145"/>
      <c r="V5" s="146"/>
      <c r="W5" s="146"/>
    </row>
    <row r="6" spans="1:24" ht="22.5" customHeight="1" x14ac:dyDescent="0.25">
      <c r="A6" s="254" t="s">
        <v>3</v>
      </c>
      <c r="B6" s="254" t="s">
        <v>4</v>
      </c>
      <c r="C6" s="243" t="s">
        <v>5</v>
      </c>
      <c r="D6" s="243" t="s">
        <v>6</v>
      </c>
      <c r="E6" s="243" t="s">
        <v>7</v>
      </c>
      <c r="F6" s="243" t="s">
        <v>8</v>
      </c>
      <c r="G6" s="243" t="s">
        <v>9</v>
      </c>
      <c r="H6" s="271" t="s">
        <v>67</v>
      </c>
      <c r="I6" s="272" t="s">
        <v>68</v>
      </c>
      <c r="J6" s="243" t="s">
        <v>10</v>
      </c>
      <c r="K6" s="245" t="s">
        <v>11</v>
      </c>
      <c r="L6" s="274" t="s">
        <v>12</v>
      </c>
      <c r="M6" s="246" t="s">
        <v>13</v>
      </c>
      <c r="N6" s="245" t="s">
        <v>14</v>
      </c>
      <c r="O6" s="245" t="s">
        <v>15</v>
      </c>
      <c r="P6" s="241" t="s">
        <v>51</v>
      </c>
      <c r="Q6" s="259" t="s">
        <v>50</v>
      </c>
      <c r="R6" s="259"/>
      <c r="S6" s="259"/>
      <c r="T6" s="259"/>
      <c r="U6" s="259"/>
      <c r="V6" s="241" t="s">
        <v>52</v>
      </c>
      <c r="W6" s="241" t="s">
        <v>16</v>
      </c>
    </row>
    <row r="7" spans="1:24" s="148" customFormat="1" ht="54.75" customHeight="1" x14ac:dyDescent="0.25">
      <c r="A7" s="255"/>
      <c r="B7" s="255"/>
      <c r="C7" s="244"/>
      <c r="D7" s="244"/>
      <c r="E7" s="244"/>
      <c r="F7" s="244"/>
      <c r="G7" s="244"/>
      <c r="H7" s="271"/>
      <c r="I7" s="273"/>
      <c r="J7" s="244"/>
      <c r="K7" s="246"/>
      <c r="L7" s="275"/>
      <c r="M7" s="245"/>
      <c r="N7" s="251"/>
      <c r="O7" s="251"/>
      <c r="P7" s="242"/>
      <c r="Q7" s="13" t="s">
        <v>17</v>
      </c>
      <c r="R7" s="13" t="s">
        <v>18</v>
      </c>
      <c r="S7" s="13" t="s">
        <v>69</v>
      </c>
      <c r="T7" s="13" t="s">
        <v>70</v>
      </c>
      <c r="U7" s="13" t="s">
        <v>19</v>
      </c>
      <c r="V7" s="242"/>
      <c r="W7" s="242"/>
    </row>
    <row r="8" spans="1:24" s="18" customFormat="1" ht="25.5" customHeight="1" x14ac:dyDescent="0.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6"/>
      <c r="M8" s="149"/>
      <c r="N8" s="16">
        <f>SUM(N9:N11)</f>
        <v>1250</v>
      </c>
      <c r="O8" s="16"/>
      <c r="P8" s="16">
        <f t="shared" ref="P8:V8" si="0">SUM(P9:P11)</f>
        <v>0</v>
      </c>
      <c r="Q8" s="16">
        <f>SUM(Q9:Q11)</f>
        <v>1250</v>
      </c>
      <c r="R8" s="16">
        <f>SUM(R9:R11)</f>
        <v>0</v>
      </c>
      <c r="S8" s="16">
        <f t="shared" si="0"/>
        <v>0</v>
      </c>
      <c r="T8" s="16">
        <f t="shared" si="0"/>
        <v>0</v>
      </c>
      <c r="U8" s="16">
        <f>SUM(U9:U11)</f>
        <v>1250</v>
      </c>
      <c r="V8" s="16">
        <f t="shared" si="0"/>
        <v>0</v>
      </c>
      <c r="W8" s="17"/>
    </row>
    <row r="9" spans="1:24" s="163" customFormat="1" ht="106.5" customHeight="1" x14ac:dyDescent="0.2">
      <c r="A9" s="237">
        <v>1</v>
      </c>
      <c r="B9" s="150" t="s">
        <v>99</v>
      </c>
      <c r="C9" s="151">
        <v>3315</v>
      </c>
      <c r="D9" s="151">
        <v>5331</v>
      </c>
      <c r="E9" s="151">
        <v>53</v>
      </c>
      <c r="F9" s="151">
        <v>13</v>
      </c>
      <c r="G9" s="151">
        <v>33013001603</v>
      </c>
      <c r="H9" s="151" t="s">
        <v>83</v>
      </c>
      <c r="I9" s="151" t="s">
        <v>84</v>
      </c>
      <c r="J9" s="153" t="s">
        <v>85</v>
      </c>
      <c r="K9" s="154" t="s">
        <v>86</v>
      </c>
      <c r="L9" s="155"/>
      <c r="M9" s="156"/>
      <c r="N9" s="157">
        <v>450</v>
      </c>
      <c r="O9" s="158">
        <v>2024</v>
      </c>
      <c r="P9" s="159"/>
      <c r="Q9" s="160">
        <f t="shared" ref="Q9:Q11" si="1">SUM(R9:U9)</f>
        <v>450</v>
      </c>
      <c r="R9" s="161">
        <v>0</v>
      </c>
      <c r="S9" s="161">
        <v>0</v>
      </c>
      <c r="T9" s="161">
        <v>0</v>
      </c>
      <c r="U9" s="152">
        <v>450</v>
      </c>
      <c r="V9" s="161">
        <f t="shared" ref="V9:V11" si="2">N9-Q9</f>
        <v>0</v>
      </c>
      <c r="W9" s="162"/>
      <c r="X9" s="226">
        <v>2450</v>
      </c>
    </row>
    <row r="10" spans="1:24" s="163" customFormat="1" ht="75.75" customHeight="1" x14ac:dyDescent="0.2">
      <c r="A10" s="237">
        <v>2</v>
      </c>
      <c r="B10" s="150" t="s">
        <v>59</v>
      </c>
      <c r="C10" s="151">
        <v>3314</v>
      </c>
      <c r="D10" s="151">
        <v>5331</v>
      </c>
      <c r="E10" s="151">
        <v>53</v>
      </c>
      <c r="F10" s="151">
        <v>13</v>
      </c>
      <c r="G10" s="151">
        <v>33013001601</v>
      </c>
      <c r="H10" s="151" t="s">
        <v>87</v>
      </c>
      <c r="I10" s="151" t="s">
        <v>88</v>
      </c>
      <c r="J10" s="153" t="s">
        <v>89</v>
      </c>
      <c r="K10" s="154" t="s">
        <v>90</v>
      </c>
      <c r="L10" s="155"/>
      <c r="M10" s="156"/>
      <c r="N10" s="157">
        <v>800</v>
      </c>
      <c r="O10" s="158">
        <v>2024</v>
      </c>
      <c r="P10" s="159"/>
      <c r="Q10" s="160">
        <f t="shared" si="1"/>
        <v>800</v>
      </c>
      <c r="R10" s="161">
        <v>0</v>
      </c>
      <c r="S10" s="161">
        <v>0</v>
      </c>
      <c r="T10" s="161">
        <v>0</v>
      </c>
      <c r="U10" s="152">
        <v>800</v>
      </c>
      <c r="V10" s="161">
        <f t="shared" si="2"/>
        <v>0</v>
      </c>
      <c r="W10" s="162"/>
      <c r="X10" s="226">
        <v>3500</v>
      </c>
    </row>
    <row r="11" spans="1:24" s="163" customFormat="1" ht="15.75" hidden="1" x14ac:dyDescent="0.2">
      <c r="A11" s="151"/>
      <c r="B11" s="150"/>
      <c r="C11" s="151"/>
      <c r="D11" s="151"/>
      <c r="E11" s="151"/>
      <c r="F11" s="151"/>
      <c r="G11" s="151"/>
      <c r="H11" s="151"/>
      <c r="I11" s="151"/>
      <c r="J11" s="153"/>
      <c r="K11" s="154"/>
      <c r="L11" s="155"/>
      <c r="M11" s="156"/>
      <c r="N11" s="157"/>
      <c r="O11" s="158"/>
      <c r="P11" s="159"/>
      <c r="Q11" s="160">
        <f t="shared" si="1"/>
        <v>0</v>
      </c>
      <c r="R11" s="161">
        <v>0</v>
      </c>
      <c r="S11" s="161">
        <v>0</v>
      </c>
      <c r="T11" s="161">
        <v>0</v>
      </c>
      <c r="U11" s="152"/>
      <c r="V11" s="161">
        <f t="shared" si="2"/>
        <v>0</v>
      </c>
      <c r="W11" s="162"/>
    </row>
    <row r="12" spans="1:24" s="168" customFormat="1" ht="40.5" customHeight="1" x14ac:dyDescent="0.35">
      <c r="A12" s="260" t="s">
        <v>95</v>
      </c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2"/>
      <c r="N12" s="167">
        <f>N8</f>
        <v>1250</v>
      </c>
      <c r="O12" s="167"/>
      <c r="P12" s="167">
        <f t="shared" ref="P12:V12" si="3">P8</f>
        <v>0</v>
      </c>
      <c r="Q12" s="167">
        <f t="shared" si="3"/>
        <v>1250</v>
      </c>
      <c r="R12" s="167">
        <f t="shared" si="3"/>
        <v>0</v>
      </c>
      <c r="S12" s="167">
        <f t="shared" si="3"/>
        <v>0</v>
      </c>
      <c r="T12" s="167">
        <f t="shared" si="3"/>
        <v>0</v>
      </c>
      <c r="U12" s="167">
        <f t="shared" si="3"/>
        <v>1250</v>
      </c>
      <c r="V12" s="167">
        <f t="shared" si="3"/>
        <v>0</v>
      </c>
      <c r="W12" s="167"/>
    </row>
    <row r="13" spans="1:24" x14ac:dyDescent="0.25">
      <c r="Q13" s="169"/>
      <c r="R13" s="169"/>
      <c r="S13" s="169"/>
      <c r="T13" s="169"/>
      <c r="U13" s="169"/>
    </row>
  </sheetData>
  <mergeCells count="21">
    <mergeCell ref="V6:V7"/>
    <mergeCell ref="W6:W7"/>
    <mergeCell ref="A12:M12"/>
    <mergeCell ref="J6:J7"/>
    <mergeCell ref="K6:K7"/>
    <mergeCell ref="L6:L7"/>
    <mergeCell ref="M6:M7"/>
    <mergeCell ref="N6:N7"/>
    <mergeCell ref="O6:O7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U6"/>
  </mergeCells>
  <pageMargins left="0.39370078740157483" right="0.39370078740157483" top="0.78740157480314965" bottom="0.78740157480314965" header="0.31496062992125984" footer="0.31496062992125984"/>
  <pageSetup paperSize="9" scale="54" firstPageNumber="135" fitToHeight="0" orientation="landscape" useFirstPageNumber="1" r:id="rId1"/>
  <headerFooter>
    <oddFooter>&amp;L&amp;"Arial,Kurzíva"&amp;11Zastupitelstvo Olomouckého kraje 11.12.2023 
2.1. - Rozpočet OK na rok  2024 - návrh rozpočtu  
Příloha č. 5c) - Nové opravy&amp;R&amp;"Arial,Kurzíva"&amp;11Strana &amp;P (celkem 216)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12"/>
  <sheetViews>
    <sheetView showGridLines="0" view="pageBreakPreview" zoomScale="70" zoomScaleNormal="100" zoomScaleSheetLayoutView="70" workbookViewId="0">
      <pane ySplit="7" topLeftCell="A8" activePane="bottomLeft" state="frozenSplit"/>
      <selection activeCell="B37" sqref="B37"/>
      <selection pane="bottomLeft" activeCell="K19" sqref="K19"/>
    </sheetView>
  </sheetViews>
  <sheetFormatPr defaultColWidth="9.140625" defaultRowHeight="15" outlineLevelCol="1" x14ac:dyDescent="0.25"/>
  <cols>
    <col min="1" max="1" width="6.42578125" style="147" customWidth="1"/>
    <col min="2" max="2" width="4.85546875" style="147" customWidth="1"/>
    <col min="3" max="4" width="9.140625" style="147" hidden="1" customWidth="1" outlineLevel="1"/>
    <col min="5" max="5" width="6.42578125" style="147" customWidth="1" collapsed="1"/>
    <col min="6" max="6" width="9.140625" style="147" hidden="1" customWidth="1" outlineLevel="1"/>
    <col min="7" max="7" width="16.28515625" style="147" hidden="1" customWidth="1" outlineLevel="1"/>
    <col min="8" max="8" width="12.5703125" style="147" hidden="1" customWidth="1" outlineLevel="1"/>
    <col min="9" max="9" width="8.28515625" style="147" hidden="1" customWidth="1" outlineLevel="1"/>
    <col min="10" max="10" width="59.42578125" style="147" customWidth="1" collapsed="1"/>
    <col min="11" max="11" width="57.42578125" style="147" customWidth="1"/>
    <col min="12" max="12" width="6.85546875" style="147" customWidth="1"/>
    <col min="13" max="13" width="9.7109375" style="147" customWidth="1"/>
    <col min="14" max="14" width="14.28515625" style="147" customWidth="1"/>
    <col min="15" max="15" width="11.5703125" style="147" customWidth="1"/>
    <col min="16" max="16" width="12" style="147" customWidth="1"/>
    <col min="17" max="17" width="12.5703125" style="147" customWidth="1"/>
    <col min="18" max="18" width="12.140625" style="147" customWidth="1"/>
    <col min="19" max="20" width="9.7109375" style="147" customWidth="1"/>
    <col min="21" max="21" width="14.28515625" style="147" customWidth="1"/>
    <col min="22" max="22" width="12.42578125" style="147" customWidth="1"/>
    <col min="23" max="23" width="23.140625" style="147" customWidth="1"/>
    <col min="24" max="250" width="15" style="147" customWidth="1"/>
    <col min="251" max="16384" width="9.140625" style="147"/>
  </cols>
  <sheetData>
    <row r="1" spans="1:24" s="140" customFormat="1" ht="20.25" x14ac:dyDescent="0.3">
      <c r="A1" s="1" t="s">
        <v>96</v>
      </c>
      <c r="B1" s="132"/>
      <c r="C1" s="132"/>
      <c r="D1" s="132"/>
      <c r="E1" s="132"/>
      <c r="F1" s="132"/>
      <c r="G1" s="132"/>
      <c r="H1" s="24"/>
      <c r="I1" s="133"/>
      <c r="J1" s="132"/>
      <c r="K1" s="134"/>
      <c r="L1" s="135"/>
      <c r="M1" s="136"/>
      <c r="N1" s="137"/>
      <c r="O1" s="135"/>
      <c r="P1" s="137"/>
      <c r="Q1" s="137"/>
      <c r="R1" s="2"/>
      <c r="S1" s="138"/>
      <c r="T1" s="139"/>
    </row>
    <row r="2" spans="1:24" s="140" customFormat="1" ht="15.75" x14ac:dyDescent="0.25">
      <c r="A2" s="5" t="s">
        <v>0</v>
      </c>
      <c r="B2" s="5"/>
      <c r="C2" s="5"/>
      <c r="D2" s="141"/>
      <c r="E2" s="5"/>
      <c r="F2" s="5"/>
      <c r="G2" s="5"/>
      <c r="J2" s="5" t="s">
        <v>22</v>
      </c>
      <c r="K2" s="7" t="s">
        <v>23</v>
      </c>
      <c r="L2" s="135"/>
      <c r="M2" s="8"/>
      <c r="N2" s="9"/>
      <c r="O2" s="135"/>
      <c r="P2" s="9"/>
      <c r="Q2" s="9"/>
      <c r="R2" s="9"/>
      <c r="S2" s="10"/>
      <c r="T2" s="139"/>
    </row>
    <row r="3" spans="1:24" s="140" customFormat="1" ht="17.25" customHeight="1" x14ac:dyDescent="0.25">
      <c r="A3" s="5"/>
      <c r="B3" s="5"/>
      <c r="C3" s="5"/>
      <c r="D3" s="141"/>
      <c r="E3" s="5"/>
      <c r="F3" s="5"/>
      <c r="G3" s="5"/>
      <c r="I3" s="142"/>
      <c r="J3" s="5" t="s">
        <v>1</v>
      </c>
      <c r="K3" s="134"/>
      <c r="L3" s="135"/>
      <c r="M3" s="8"/>
      <c r="N3" s="9"/>
      <c r="O3" s="135"/>
      <c r="P3" s="9"/>
      <c r="Q3" s="9"/>
      <c r="R3" s="135"/>
      <c r="S3" s="10"/>
      <c r="T3" s="139"/>
    </row>
    <row r="4" spans="1:24" s="140" customFormat="1" ht="17.25" customHeight="1" x14ac:dyDescent="0.25">
      <c r="A4" s="11"/>
      <c r="B4" s="11"/>
      <c r="C4" s="11"/>
      <c r="D4" s="11"/>
      <c r="E4" s="11"/>
      <c r="F4" s="11"/>
      <c r="G4" s="11"/>
      <c r="H4" s="11"/>
      <c r="I4" s="12"/>
      <c r="J4" s="11"/>
      <c r="K4" s="134"/>
      <c r="L4" s="135"/>
      <c r="M4" s="8"/>
      <c r="N4" s="9"/>
      <c r="O4" s="135"/>
      <c r="P4" s="9"/>
      <c r="Q4" s="9"/>
      <c r="S4" s="10"/>
      <c r="T4" s="139"/>
      <c r="V4" s="143" t="s">
        <v>2</v>
      </c>
    </row>
    <row r="5" spans="1:24" s="140" customFormat="1" ht="25.5" customHeight="1" x14ac:dyDescent="0.25">
      <c r="A5" s="252" t="s">
        <v>97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144"/>
      <c r="T5" s="145"/>
      <c r="U5" s="145"/>
      <c r="V5" s="145"/>
      <c r="W5" s="146"/>
    </row>
    <row r="6" spans="1:24" ht="22.5" customHeight="1" x14ac:dyDescent="0.25">
      <c r="A6" s="254" t="s">
        <v>3</v>
      </c>
      <c r="B6" s="254" t="s">
        <v>4</v>
      </c>
      <c r="C6" s="243" t="s">
        <v>5</v>
      </c>
      <c r="D6" s="243" t="s">
        <v>6</v>
      </c>
      <c r="E6" s="243" t="s">
        <v>7</v>
      </c>
      <c r="F6" s="243" t="s">
        <v>8</v>
      </c>
      <c r="G6" s="243" t="s">
        <v>9</v>
      </c>
      <c r="H6" s="271" t="s">
        <v>67</v>
      </c>
      <c r="I6" s="272" t="s">
        <v>68</v>
      </c>
      <c r="J6" s="243" t="s">
        <v>10</v>
      </c>
      <c r="K6" s="245" t="s">
        <v>11</v>
      </c>
      <c r="L6" s="274" t="s">
        <v>12</v>
      </c>
      <c r="M6" s="246" t="s">
        <v>13</v>
      </c>
      <c r="N6" s="245" t="s">
        <v>14</v>
      </c>
      <c r="O6" s="245" t="s">
        <v>15</v>
      </c>
      <c r="P6" s="241" t="s">
        <v>51</v>
      </c>
      <c r="Q6" s="259" t="s">
        <v>50</v>
      </c>
      <c r="R6" s="259"/>
      <c r="S6" s="259"/>
      <c r="T6" s="259"/>
      <c r="U6" s="259"/>
      <c r="V6" s="241" t="s">
        <v>52</v>
      </c>
      <c r="W6" s="241" t="s">
        <v>16</v>
      </c>
    </row>
    <row r="7" spans="1:24" s="148" customFormat="1" ht="54.75" customHeight="1" x14ac:dyDescent="0.25">
      <c r="A7" s="255"/>
      <c r="B7" s="255"/>
      <c r="C7" s="244"/>
      <c r="D7" s="244"/>
      <c r="E7" s="244"/>
      <c r="F7" s="244"/>
      <c r="G7" s="244"/>
      <c r="H7" s="271"/>
      <c r="I7" s="273"/>
      <c r="J7" s="244"/>
      <c r="K7" s="246"/>
      <c r="L7" s="275"/>
      <c r="M7" s="245"/>
      <c r="N7" s="251"/>
      <c r="O7" s="251"/>
      <c r="P7" s="242"/>
      <c r="Q7" s="13" t="s">
        <v>17</v>
      </c>
      <c r="R7" s="13" t="s">
        <v>18</v>
      </c>
      <c r="S7" s="13" t="s">
        <v>69</v>
      </c>
      <c r="T7" s="13" t="s">
        <v>70</v>
      </c>
      <c r="U7" s="13" t="s">
        <v>19</v>
      </c>
      <c r="V7" s="242"/>
      <c r="W7" s="242"/>
    </row>
    <row r="8" spans="1:24" s="18" customFormat="1" ht="25.5" customHeight="1" x14ac:dyDescent="0.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6"/>
      <c r="M8" s="149"/>
      <c r="N8" s="16">
        <f>SUM(N9:N10)</f>
        <v>1500</v>
      </c>
      <c r="O8" s="16"/>
      <c r="P8" s="16">
        <f t="shared" ref="P8:V8" si="0">SUM(P9:P10)</f>
        <v>0</v>
      </c>
      <c r="Q8" s="16">
        <f t="shared" si="0"/>
        <v>1500</v>
      </c>
      <c r="R8" s="16">
        <f t="shared" si="0"/>
        <v>0</v>
      </c>
      <c r="S8" s="16">
        <f t="shared" si="0"/>
        <v>0</v>
      </c>
      <c r="T8" s="16">
        <f t="shared" si="0"/>
        <v>0</v>
      </c>
      <c r="U8" s="16">
        <f t="shared" si="0"/>
        <v>1500</v>
      </c>
      <c r="V8" s="16">
        <f t="shared" si="0"/>
        <v>0</v>
      </c>
      <c r="W8" s="17"/>
    </row>
    <row r="9" spans="1:24" s="163" customFormat="1" ht="42" customHeight="1" x14ac:dyDescent="0.2">
      <c r="A9" s="237">
        <v>1</v>
      </c>
      <c r="B9" s="150" t="s">
        <v>59</v>
      </c>
      <c r="C9" s="151">
        <v>3315</v>
      </c>
      <c r="D9" s="151">
        <v>5171</v>
      </c>
      <c r="E9" s="151">
        <v>51</v>
      </c>
      <c r="F9" s="151">
        <v>13</v>
      </c>
      <c r="G9" s="151">
        <v>60003101687</v>
      </c>
      <c r="H9" s="151" t="s">
        <v>91</v>
      </c>
      <c r="I9" s="151" t="s">
        <v>81</v>
      </c>
      <c r="J9" s="153" t="s">
        <v>92</v>
      </c>
      <c r="K9" s="154" t="s">
        <v>93</v>
      </c>
      <c r="L9" s="155"/>
      <c r="M9" s="156"/>
      <c r="N9" s="157">
        <v>1500</v>
      </c>
      <c r="O9" s="158">
        <v>2024</v>
      </c>
      <c r="P9" s="159"/>
      <c r="Q9" s="160">
        <f t="shared" ref="Q9:Q10" si="1">SUM(R9:U9)</f>
        <v>1500</v>
      </c>
      <c r="R9" s="161">
        <v>0</v>
      </c>
      <c r="S9" s="161">
        <v>0</v>
      </c>
      <c r="T9" s="161">
        <v>0</v>
      </c>
      <c r="U9" s="152">
        <v>1500</v>
      </c>
      <c r="V9" s="161">
        <f t="shared" ref="V9:V10" si="2">N9-Q9</f>
        <v>0</v>
      </c>
      <c r="W9" s="164" t="s">
        <v>82</v>
      </c>
      <c r="X9" s="226">
        <v>5450</v>
      </c>
    </row>
    <row r="10" spans="1:24" s="163" customFormat="1" ht="15.75" hidden="1" x14ac:dyDescent="0.2">
      <c r="A10" s="151"/>
      <c r="B10" s="150"/>
      <c r="C10" s="151"/>
      <c r="D10" s="151"/>
      <c r="E10" s="151"/>
      <c r="F10" s="151"/>
      <c r="G10" s="151"/>
      <c r="H10" s="151"/>
      <c r="I10" s="151"/>
      <c r="J10" s="153"/>
      <c r="K10" s="154"/>
      <c r="L10" s="155"/>
      <c r="M10" s="156"/>
      <c r="N10" s="157"/>
      <c r="O10" s="158"/>
      <c r="P10" s="159"/>
      <c r="Q10" s="160">
        <f t="shared" si="1"/>
        <v>0</v>
      </c>
      <c r="R10" s="161">
        <v>0</v>
      </c>
      <c r="S10" s="161">
        <v>0</v>
      </c>
      <c r="T10" s="161">
        <v>0</v>
      </c>
      <c r="U10" s="152"/>
      <c r="V10" s="161">
        <f t="shared" si="2"/>
        <v>0</v>
      </c>
      <c r="W10" s="162"/>
    </row>
    <row r="11" spans="1:24" s="168" customFormat="1" ht="40.5" customHeight="1" x14ac:dyDescent="0.35">
      <c r="A11" s="260" t="s">
        <v>98</v>
      </c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2"/>
      <c r="N11" s="167">
        <f>N8</f>
        <v>1500</v>
      </c>
      <c r="O11" s="167"/>
      <c r="P11" s="167">
        <f t="shared" ref="P11:V11" si="3">P8</f>
        <v>0</v>
      </c>
      <c r="Q11" s="167">
        <f t="shared" si="3"/>
        <v>1500</v>
      </c>
      <c r="R11" s="167">
        <f t="shared" si="3"/>
        <v>0</v>
      </c>
      <c r="S11" s="167">
        <f t="shared" si="3"/>
        <v>0</v>
      </c>
      <c r="T11" s="167">
        <f t="shared" si="3"/>
        <v>0</v>
      </c>
      <c r="U11" s="167">
        <f t="shared" si="3"/>
        <v>1500</v>
      </c>
      <c r="V11" s="167">
        <f t="shared" si="3"/>
        <v>0</v>
      </c>
      <c r="W11" s="167"/>
    </row>
    <row r="12" spans="1:24" x14ac:dyDescent="0.25">
      <c r="Q12" s="169"/>
      <c r="R12" s="169"/>
      <c r="S12" s="169"/>
      <c r="T12" s="169"/>
      <c r="U12" s="169"/>
    </row>
  </sheetData>
  <mergeCells count="21">
    <mergeCell ref="V6:V7"/>
    <mergeCell ref="W6:W7"/>
    <mergeCell ref="A11:M11"/>
    <mergeCell ref="J6:J7"/>
    <mergeCell ref="K6:K7"/>
    <mergeCell ref="L6:L7"/>
    <mergeCell ref="M6:M7"/>
    <mergeCell ref="N6:N7"/>
    <mergeCell ref="O6:O7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U6"/>
  </mergeCells>
  <pageMargins left="0.39370078740157483" right="0.39370078740157483" top="0.78740157480314965" bottom="0.78740157480314965" header="0.31496062992125984" footer="0.31496062992125984"/>
  <pageSetup paperSize="9" scale="54" firstPageNumber="136" fitToHeight="0" orientation="landscape" useFirstPageNumber="1" r:id="rId1"/>
  <headerFooter>
    <oddFooter>&amp;L&amp;"Arial,Kurzíva"&amp;11Zastupitelstvo Olomouckého kraje 11.12.2023 
2.1. - Rozpočet OK na rok  2024 - návrh rozpočtu  
Příloha č. 5c) - Nové opravy&amp;R&amp;"Arial,Kurzíva"&amp;11Strana &amp;P (celkem 216)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13"/>
  <sheetViews>
    <sheetView showGridLines="0" view="pageBreakPreview" zoomScale="70" zoomScaleNormal="100" zoomScaleSheetLayoutView="70" workbookViewId="0">
      <pane ySplit="7" topLeftCell="A8" activePane="bottomLeft" state="frozenSplit"/>
      <selection activeCell="B37" sqref="B37"/>
      <selection pane="bottomLeft" activeCell="A9" sqref="A9"/>
    </sheetView>
  </sheetViews>
  <sheetFormatPr defaultColWidth="9.140625" defaultRowHeight="15" outlineLevelCol="1" x14ac:dyDescent="0.25"/>
  <cols>
    <col min="1" max="1" width="6.42578125" style="147" customWidth="1"/>
    <col min="2" max="2" width="4.85546875" style="147" customWidth="1"/>
    <col min="3" max="4" width="9.140625" style="147" hidden="1" customWidth="1" outlineLevel="1"/>
    <col min="5" max="5" width="6.42578125" style="147" customWidth="1" collapsed="1"/>
    <col min="6" max="6" width="9.140625" style="147" hidden="1" customWidth="1" outlineLevel="1"/>
    <col min="7" max="7" width="16.28515625" style="147" hidden="1" customWidth="1" outlineLevel="1"/>
    <col min="8" max="8" width="12.5703125" style="147" hidden="1" customWidth="1" outlineLevel="1"/>
    <col min="9" max="9" width="8.28515625" style="147" hidden="1" customWidth="1" outlineLevel="1"/>
    <col min="10" max="10" width="59.42578125" style="147" customWidth="1" collapsed="1"/>
    <col min="11" max="11" width="57.42578125" style="147" customWidth="1"/>
    <col min="12" max="12" width="6.85546875" style="147" customWidth="1"/>
    <col min="13" max="13" width="9.7109375" style="147" customWidth="1"/>
    <col min="14" max="14" width="14.28515625" style="147" customWidth="1"/>
    <col min="15" max="15" width="11.5703125" style="147" customWidth="1"/>
    <col min="16" max="16" width="12" style="147" customWidth="1"/>
    <col min="17" max="17" width="12.5703125" style="147" customWidth="1"/>
    <col min="18" max="18" width="12.140625" style="147" customWidth="1"/>
    <col min="19" max="20" width="9.7109375" style="147" customWidth="1"/>
    <col min="21" max="21" width="14.28515625" style="147" customWidth="1"/>
    <col min="22" max="22" width="12.42578125" style="147" customWidth="1"/>
    <col min="23" max="23" width="17.28515625" style="147" customWidth="1"/>
    <col min="24" max="250" width="15" style="147" customWidth="1"/>
    <col min="251" max="16384" width="9.140625" style="147"/>
  </cols>
  <sheetData>
    <row r="1" spans="1:23" s="140" customFormat="1" ht="20.25" x14ac:dyDescent="0.3">
      <c r="A1" s="1" t="s">
        <v>64</v>
      </c>
      <c r="B1" s="132"/>
      <c r="C1" s="132"/>
      <c r="D1" s="132"/>
      <c r="E1" s="132"/>
      <c r="F1" s="132"/>
      <c r="G1" s="132"/>
      <c r="H1" s="24"/>
      <c r="I1" s="133"/>
      <c r="J1" s="132"/>
      <c r="K1" s="134"/>
      <c r="L1" s="135"/>
      <c r="M1" s="136"/>
      <c r="N1" s="137"/>
      <c r="O1" s="135"/>
      <c r="P1" s="137"/>
      <c r="Q1" s="137"/>
      <c r="R1" s="2"/>
      <c r="S1" s="138"/>
      <c r="T1" s="139"/>
    </row>
    <row r="2" spans="1:23" s="140" customFormat="1" ht="15.75" x14ac:dyDescent="0.25">
      <c r="A2" s="5" t="s">
        <v>0</v>
      </c>
      <c r="B2" s="5"/>
      <c r="C2" s="5"/>
      <c r="D2" s="141"/>
      <c r="E2" s="5"/>
      <c r="F2" s="5"/>
      <c r="G2" s="5"/>
      <c r="J2" s="5" t="s">
        <v>65</v>
      </c>
      <c r="K2" s="7" t="s">
        <v>66</v>
      </c>
      <c r="L2" s="135"/>
      <c r="M2" s="8"/>
      <c r="N2" s="9"/>
      <c r="O2" s="135"/>
      <c r="P2" s="9"/>
      <c r="Q2" s="9"/>
      <c r="R2" s="9"/>
      <c r="S2" s="10"/>
      <c r="T2" s="139"/>
    </row>
    <row r="3" spans="1:23" s="140" customFormat="1" ht="17.25" customHeight="1" x14ac:dyDescent="0.25">
      <c r="A3" s="5"/>
      <c r="B3" s="5"/>
      <c r="C3" s="5"/>
      <c r="D3" s="141"/>
      <c r="E3" s="5"/>
      <c r="F3" s="5"/>
      <c r="G3" s="5"/>
      <c r="I3" s="142"/>
      <c r="J3" s="5" t="s">
        <v>1</v>
      </c>
      <c r="K3" s="134"/>
      <c r="L3" s="135"/>
      <c r="M3" s="8"/>
      <c r="N3" s="9"/>
      <c r="O3" s="135"/>
      <c r="P3" s="9"/>
      <c r="Q3" s="9"/>
      <c r="R3" s="135"/>
      <c r="S3" s="10"/>
      <c r="T3" s="139"/>
    </row>
    <row r="4" spans="1:23" s="140" customFormat="1" ht="17.25" customHeight="1" x14ac:dyDescent="0.25">
      <c r="A4" s="11"/>
      <c r="B4" s="11"/>
      <c r="C4" s="11"/>
      <c r="D4" s="11"/>
      <c r="E4" s="11"/>
      <c r="F4" s="11"/>
      <c r="G4" s="11"/>
      <c r="H4" s="11"/>
      <c r="I4" s="12"/>
      <c r="J4" s="11"/>
      <c r="K4" s="134"/>
      <c r="L4" s="135"/>
      <c r="M4" s="8"/>
      <c r="N4" s="9"/>
      <c r="O4" s="135"/>
      <c r="P4" s="9"/>
      <c r="Q4" s="9"/>
      <c r="S4" s="10"/>
      <c r="T4" s="139"/>
      <c r="V4" s="143" t="s">
        <v>2</v>
      </c>
    </row>
    <row r="5" spans="1:23" s="140" customFormat="1" ht="25.5" customHeight="1" x14ac:dyDescent="0.25">
      <c r="A5" s="252" t="s">
        <v>76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144"/>
      <c r="T5" s="145"/>
      <c r="U5" s="145"/>
      <c r="V5" s="145"/>
      <c r="W5" s="146"/>
    </row>
    <row r="6" spans="1:23" ht="22.5" customHeight="1" x14ac:dyDescent="0.25">
      <c r="A6" s="254" t="s">
        <v>3</v>
      </c>
      <c r="B6" s="254" t="s">
        <v>4</v>
      </c>
      <c r="C6" s="243" t="s">
        <v>5</v>
      </c>
      <c r="D6" s="243" t="s">
        <v>6</v>
      </c>
      <c r="E6" s="243" t="s">
        <v>7</v>
      </c>
      <c r="F6" s="243" t="s">
        <v>8</v>
      </c>
      <c r="G6" s="243" t="s">
        <v>9</v>
      </c>
      <c r="H6" s="256" t="s">
        <v>67</v>
      </c>
      <c r="I6" s="257" t="s">
        <v>68</v>
      </c>
      <c r="J6" s="243" t="s">
        <v>10</v>
      </c>
      <c r="K6" s="245" t="s">
        <v>11</v>
      </c>
      <c r="L6" s="274" t="s">
        <v>12</v>
      </c>
      <c r="M6" s="246" t="s">
        <v>13</v>
      </c>
      <c r="N6" s="245" t="s">
        <v>14</v>
      </c>
      <c r="O6" s="245" t="s">
        <v>15</v>
      </c>
      <c r="P6" s="241" t="s">
        <v>51</v>
      </c>
      <c r="Q6" s="259" t="s">
        <v>50</v>
      </c>
      <c r="R6" s="259"/>
      <c r="S6" s="259"/>
      <c r="T6" s="259"/>
      <c r="U6" s="259"/>
      <c r="V6" s="241" t="s">
        <v>52</v>
      </c>
      <c r="W6" s="241" t="s">
        <v>16</v>
      </c>
    </row>
    <row r="7" spans="1:23" s="148" customFormat="1" ht="54.75" customHeight="1" x14ac:dyDescent="0.25">
      <c r="A7" s="255"/>
      <c r="B7" s="255"/>
      <c r="C7" s="244"/>
      <c r="D7" s="244"/>
      <c r="E7" s="244"/>
      <c r="F7" s="244"/>
      <c r="G7" s="244"/>
      <c r="H7" s="256"/>
      <c r="I7" s="258"/>
      <c r="J7" s="244"/>
      <c r="K7" s="246"/>
      <c r="L7" s="275"/>
      <c r="M7" s="245"/>
      <c r="N7" s="251"/>
      <c r="O7" s="251"/>
      <c r="P7" s="242"/>
      <c r="Q7" s="13" t="s">
        <v>17</v>
      </c>
      <c r="R7" s="13" t="s">
        <v>18</v>
      </c>
      <c r="S7" s="13" t="s">
        <v>69</v>
      </c>
      <c r="T7" s="13" t="s">
        <v>70</v>
      </c>
      <c r="U7" s="13" t="s">
        <v>19</v>
      </c>
      <c r="V7" s="242"/>
      <c r="W7" s="242"/>
    </row>
    <row r="8" spans="1:23" s="18" customFormat="1" ht="25.5" customHeight="1" x14ac:dyDescent="0.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6"/>
      <c r="M8" s="149"/>
      <c r="N8" s="16">
        <f>SUM(N9:N11)</f>
        <v>483</v>
      </c>
      <c r="O8" s="16"/>
      <c r="P8" s="16">
        <f t="shared" ref="P8:V8" si="0">SUM(P9:P11)</f>
        <v>0</v>
      </c>
      <c r="Q8" s="16">
        <f t="shared" si="0"/>
        <v>483</v>
      </c>
      <c r="R8" s="16">
        <f t="shared" si="0"/>
        <v>0</v>
      </c>
      <c r="S8" s="16">
        <f t="shared" si="0"/>
        <v>0</v>
      </c>
      <c r="T8" s="16">
        <f t="shared" si="0"/>
        <v>483</v>
      </c>
      <c r="U8" s="16">
        <f t="shared" si="0"/>
        <v>0</v>
      </c>
      <c r="V8" s="16">
        <f t="shared" si="0"/>
        <v>0</v>
      </c>
      <c r="W8" s="17"/>
    </row>
    <row r="9" spans="1:23" s="163" customFormat="1" ht="126.75" customHeight="1" x14ac:dyDescent="0.2">
      <c r="A9" s="238">
        <v>1</v>
      </c>
      <c r="B9" s="150" t="s">
        <v>59</v>
      </c>
      <c r="C9" s="151">
        <v>3533</v>
      </c>
      <c r="D9" s="151">
        <v>5331</v>
      </c>
      <c r="E9" s="151">
        <v>53</v>
      </c>
      <c r="F9" s="151">
        <v>14</v>
      </c>
      <c r="G9" s="151">
        <v>33014001704</v>
      </c>
      <c r="H9" s="151" t="s">
        <v>72</v>
      </c>
      <c r="I9" s="151" t="s">
        <v>73</v>
      </c>
      <c r="J9" s="153" t="s">
        <v>74</v>
      </c>
      <c r="K9" s="154" t="s">
        <v>75</v>
      </c>
      <c r="L9" s="155"/>
      <c r="M9" s="156"/>
      <c r="N9" s="157">
        <v>483</v>
      </c>
      <c r="O9" s="158" t="s">
        <v>71</v>
      </c>
      <c r="P9" s="159"/>
      <c r="Q9" s="160">
        <f>SUM(R9:U9)</f>
        <v>483</v>
      </c>
      <c r="R9" s="161">
        <v>0</v>
      </c>
      <c r="S9" s="161">
        <v>0</v>
      </c>
      <c r="T9" s="161">
        <v>483</v>
      </c>
      <c r="U9" s="152">
        <v>0</v>
      </c>
      <c r="V9" s="161">
        <f>N9-Q9</f>
        <v>0</v>
      </c>
      <c r="W9" s="164" t="s">
        <v>140</v>
      </c>
    </row>
    <row r="10" spans="1:23" s="163" customFormat="1" ht="15.75" hidden="1" x14ac:dyDescent="0.2">
      <c r="A10" s="165"/>
      <c r="B10" s="166"/>
      <c r="C10" s="151"/>
      <c r="D10" s="151"/>
      <c r="E10" s="151"/>
      <c r="F10" s="151"/>
      <c r="G10" s="151"/>
      <c r="H10" s="151"/>
      <c r="I10" s="151"/>
      <c r="J10" s="153"/>
      <c r="K10" s="154"/>
      <c r="L10" s="155"/>
      <c r="M10" s="156"/>
      <c r="N10" s="161"/>
      <c r="O10" s="25"/>
      <c r="P10" s="159"/>
      <c r="Q10" s="160">
        <f>SUM(R10:U10)</f>
        <v>0</v>
      </c>
      <c r="R10" s="161">
        <v>0</v>
      </c>
      <c r="S10" s="161">
        <v>0</v>
      </c>
      <c r="T10" s="161">
        <v>0</v>
      </c>
      <c r="U10" s="152"/>
      <c r="V10" s="161">
        <f>N10-Q10</f>
        <v>0</v>
      </c>
      <c r="W10" s="162"/>
    </row>
    <row r="11" spans="1:23" s="163" customFormat="1" ht="75.75" hidden="1" customHeight="1" x14ac:dyDescent="0.2">
      <c r="A11" s="165"/>
      <c r="B11" s="166"/>
      <c r="C11" s="151"/>
      <c r="D11" s="151"/>
      <c r="E11" s="151"/>
      <c r="F11" s="151"/>
      <c r="G11" s="151"/>
      <c r="H11" s="151"/>
      <c r="I11" s="151"/>
      <c r="J11" s="153"/>
      <c r="K11" s="154"/>
      <c r="L11" s="155"/>
      <c r="M11" s="156"/>
      <c r="N11" s="161"/>
      <c r="O11" s="25"/>
      <c r="P11" s="159"/>
      <c r="Q11" s="160">
        <f>SUM(R11:U11)</f>
        <v>0</v>
      </c>
      <c r="R11" s="161">
        <v>0</v>
      </c>
      <c r="S11" s="161">
        <v>0</v>
      </c>
      <c r="T11" s="161">
        <v>0</v>
      </c>
      <c r="U11" s="152"/>
      <c r="V11" s="161">
        <f>N11-Q11</f>
        <v>0</v>
      </c>
      <c r="W11" s="162"/>
    </row>
    <row r="12" spans="1:23" s="168" customFormat="1" ht="40.5" customHeight="1" x14ac:dyDescent="0.35">
      <c r="A12" s="260" t="s">
        <v>77</v>
      </c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2"/>
      <c r="N12" s="167">
        <f>N8</f>
        <v>483</v>
      </c>
      <c r="O12" s="167"/>
      <c r="P12" s="167">
        <f t="shared" ref="P12:V12" si="1">P8</f>
        <v>0</v>
      </c>
      <c r="Q12" s="167">
        <f t="shared" si="1"/>
        <v>483</v>
      </c>
      <c r="R12" s="167">
        <f t="shared" si="1"/>
        <v>0</v>
      </c>
      <c r="S12" s="167">
        <f t="shared" si="1"/>
        <v>0</v>
      </c>
      <c r="T12" s="167">
        <f t="shared" si="1"/>
        <v>483</v>
      </c>
      <c r="U12" s="167">
        <f t="shared" si="1"/>
        <v>0</v>
      </c>
      <c r="V12" s="167">
        <f t="shared" si="1"/>
        <v>0</v>
      </c>
      <c r="W12" s="167"/>
    </row>
    <row r="13" spans="1:23" x14ac:dyDescent="0.25">
      <c r="Q13" s="169"/>
      <c r="R13" s="169"/>
      <c r="S13" s="169"/>
      <c r="T13" s="169"/>
      <c r="U13" s="169"/>
    </row>
  </sheetData>
  <mergeCells count="21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U6"/>
    <mergeCell ref="V6:V7"/>
    <mergeCell ref="W6:W7"/>
    <mergeCell ref="A12:M12"/>
    <mergeCell ref="J6:J7"/>
    <mergeCell ref="K6:K7"/>
    <mergeCell ref="L6:L7"/>
    <mergeCell ref="M6:M7"/>
    <mergeCell ref="N6:N7"/>
    <mergeCell ref="O6:O7"/>
  </mergeCells>
  <pageMargins left="0.39370078740157483" right="0.39370078740157483" top="0.78740157480314965" bottom="0.78740157480314965" header="0.31496062992125984" footer="0.31496062992125984"/>
  <pageSetup paperSize="9" scale="54" firstPageNumber="137" fitToHeight="0" orientation="landscape" useFirstPageNumber="1" r:id="rId1"/>
  <headerFooter>
    <oddFooter>&amp;L&amp;"Arial,Kurzíva"&amp;11Zastupitelstvo Olomouckého kraje 11.12.2023 
2.1. - Rozpočet OK na rok  2024 - návrh rozpočtu  
Příloha č. 5c) - Nové opravy&amp;R&amp;"Arial,Kurzíva"&amp;11Strana &amp;P (celkem 216)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32"/>
  <sheetViews>
    <sheetView showGridLines="0" tabSelected="1" view="pageBreakPreview" zoomScale="70" zoomScaleNormal="66" zoomScaleSheetLayoutView="70" workbookViewId="0">
      <pane ySplit="7" topLeftCell="A8" activePane="bottomLeft" state="frozenSplit"/>
      <selection activeCell="B43" sqref="B43"/>
      <selection pane="bottomLeft" activeCell="N26" sqref="N26"/>
    </sheetView>
  </sheetViews>
  <sheetFormatPr defaultColWidth="9.140625" defaultRowHeight="12.75" outlineLevelCol="1" x14ac:dyDescent="0.2"/>
  <cols>
    <col min="1" max="1" width="5.42578125" style="4" customWidth="1"/>
    <col min="2" max="2" width="6" style="4" customWidth="1"/>
    <col min="3" max="4" width="5.5703125" style="4" hidden="1" customWidth="1" outlineLevel="1"/>
    <col min="5" max="5" width="6.85546875" style="4" customWidth="1" collapsed="1"/>
    <col min="6" max="6" width="3.7109375" style="4" hidden="1" customWidth="1" outlineLevel="1"/>
    <col min="7" max="7" width="13" style="4" hidden="1" customWidth="1" outlineLevel="1"/>
    <col min="8" max="8" width="70.7109375" style="4" customWidth="1" collapsed="1"/>
    <col min="9" max="9" width="70.7109375" style="4" customWidth="1"/>
    <col min="10" max="10" width="7.140625" style="4" customWidth="1"/>
    <col min="11" max="11" width="14.7109375" style="206" customWidth="1"/>
    <col min="12" max="12" width="15" style="207" customWidth="1"/>
    <col min="13" max="13" width="13.7109375" style="221" customWidth="1"/>
    <col min="14" max="14" width="15.140625" style="207" customWidth="1"/>
    <col min="15" max="15" width="14.85546875" style="207" customWidth="1"/>
    <col min="16" max="16" width="13.140625" style="207" customWidth="1"/>
    <col min="17" max="17" width="14.85546875" style="207" customWidth="1"/>
    <col min="18" max="18" width="14.42578125" style="207" customWidth="1"/>
    <col min="19" max="19" width="43.5703125" style="217" hidden="1" customWidth="1"/>
    <col min="20" max="20" width="0" style="4" hidden="1" customWidth="1"/>
    <col min="21" max="16384" width="9.140625" style="4"/>
  </cols>
  <sheetData>
    <row r="1" spans="1:20" ht="20.25" x14ac:dyDescent="0.3">
      <c r="A1" s="1" t="s">
        <v>131</v>
      </c>
      <c r="B1" s="132"/>
      <c r="C1" s="132"/>
      <c r="D1" s="132"/>
      <c r="E1" s="132"/>
      <c r="F1" s="132"/>
      <c r="G1" s="132"/>
      <c r="H1" s="205"/>
      <c r="I1" s="133"/>
      <c r="J1" s="132"/>
      <c r="M1" s="136"/>
      <c r="N1" s="137"/>
      <c r="P1" s="137"/>
      <c r="Q1" s="137"/>
      <c r="R1" s="2"/>
      <c r="S1" s="138"/>
      <c r="T1" s="3"/>
    </row>
    <row r="2" spans="1:20" ht="15.75" x14ac:dyDescent="0.25">
      <c r="A2" s="5" t="s">
        <v>132</v>
      </c>
      <c r="B2" s="5"/>
      <c r="C2" s="5"/>
      <c r="D2" s="6"/>
      <c r="E2" s="5"/>
      <c r="F2" s="5"/>
      <c r="G2" s="5"/>
      <c r="H2" s="5" t="s">
        <v>133</v>
      </c>
      <c r="I2" s="7" t="s">
        <v>134</v>
      </c>
      <c r="J2" s="15"/>
      <c r="M2" s="8"/>
      <c r="N2" s="9"/>
      <c r="P2" s="9"/>
      <c r="Q2" s="9"/>
      <c r="R2" s="9"/>
      <c r="S2" s="10"/>
      <c r="T2" s="3"/>
    </row>
    <row r="3" spans="1:20" ht="17.25" customHeight="1" x14ac:dyDescent="0.2">
      <c r="A3" s="5"/>
      <c r="B3" s="5"/>
      <c r="C3" s="5"/>
      <c r="D3" s="6"/>
      <c r="E3" s="5"/>
      <c r="F3" s="5"/>
      <c r="G3" s="5"/>
      <c r="H3" s="5" t="s">
        <v>135</v>
      </c>
      <c r="I3" s="142"/>
      <c r="J3" s="5"/>
      <c r="M3" s="8"/>
      <c r="N3" s="9"/>
      <c r="P3" s="9"/>
      <c r="Q3" s="9"/>
      <c r="S3" s="10"/>
      <c r="T3" s="3"/>
    </row>
    <row r="4" spans="1:20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8"/>
      <c r="N4" s="9"/>
      <c r="P4" s="9"/>
      <c r="Q4" s="9"/>
      <c r="R4" s="208" t="s">
        <v>2</v>
      </c>
      <c r="S4" s="10"/>
      <c r="T4" s="3"/>
    </row>
    <row r="5" spans="1:20" ht="25.5" customHeight="1" x14ac:dyDescent="0.2">
      <c r="A5" s="265" t="s">
        <v>136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09"/>
    </row>
    <row r="6" spans="1:20" ht="25.5" customHeight="1" x14ac:dyDescent="0.2">
      <c r="A6" s="266" t="s">
        <v>3</v>
      </c>
      <c r="B6" s="266" t="s">
        <v>4</v>
      </c>
      <c r="C6" s="267" t="s">
        <v>5</v>
      </c>
      <c r="D6" s="267" t="s">
        <v>6</v>
      </c>
      <c r="E6" s="267" t="s">
        <v>7</v>
      </c>
      <c r="F6" s="267" t="s">
        <v>8</v>
      </c>
      <c r="G6" s="267" t="s">
        <v>9</v>
      </c>
      <c r="H6" s="267" t="s">
        <v>10</v>
      </c>
      <c r="I6" s="251" t="s">
        <v>11</v>
      </c>
      <c r="J6" s="270" t="s">
        <v>12</v>
      </c>
      <c r="K6" s="251" t="s">
        <v>13</v>
      </c>
      <c r="L6" s="251" t="s">
        <v>14</v>
      </c>
      <c r="M6" s="251" t="s">
        <v>15</v>
      </c>
      <c r="N6" s="242" t="s">
        <v>51</v>
      </c>
      <c r="O6" s="269" t="s">
        <v>50</v>
      </c>
      <c r="P6" s="269"/>
      <c r="Q6" s="269"/>
      <c r="R6" s="242" t="s">
        <v>52</v>
      </c>
      <c r="S6" s="242" t="s">
        <v>16</v>
      </c>
    </row>
    <row r="7" spans="1:20" ht="58.7" customHeight="1" x14ac:dyDescent="0.2">
      <c r="A7" s="266"/>
      <c r="B7" s="266"/>
      <c r="C7" s="267"/>
      <c r="D7" s="267"/>
      <c r="E7" s="267"/>
      <c r="F7" s="267"/>
      <c r="G7" s="267"/>
      <c r="H7" s="267"/>
      <c r="I7" s="251"/>
      <c r="J7" s="270"/>
      <c r="K7" s="251"/>
      <c r="L7" s="251"/>
      <c r="M7" s="251"/>
      <c r="N7" s="242"/>
      <c r="O7" s="13" t="s">
        <v>17</v>
      </c>
      <c r="P7" s="13" t="s">
        <v>18</v>
      </c>
      <c r="Q7" s="13" t="s">
        <v>19</v>
      </c>
      <c r="R7" s="242"/>
      <c r="S7" s="242"/>
    </row>
    <row r="8" spans="1:20" s="18" customFormat="1" ht="25.5" customHeight="1" x14ac:dyDescent="0.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6">
        <f>SUM(L9:L9)</f>
        <v>1200</v>
      </c>
      <c r="M8" s="149"/>
      <c r="N8" s="16">
        <f>SUM(N9:N9)</f>
        <v>0</v>
      </c>
      <c r="O8" s="16">
        <f>SUM(O9:O9)</f>
        <v>1200</v>
      </c>
      <c r="P8" s="16">
        <f>SUM(P9:P9)</f>
        <v>0</v>
      </c>
      <c r="Q8" s="16">
        <f>SUM(Q9:Q9)</f>
        <v>1200</v>
      </c>
      <c r="R8" s="16">
        <f>SUM(R9:R9)</f>
        <v>0</v>
      </c>
      <c r="S8" s="17"/>
    </row>
    <row r="9" spans="1:20" s="20" customFormat="1" ht="78" customHeight="1" x14ac:dyDescent="0.2">
      <c r="A9" s="118">
        <v>1</v>
      </c>
      <c r="B9" s="118"/>
      <c r="C9" s="118">
        <v>6172</v>
      </c>
      <c r="D9" s="118">
        <v>5171</v>
      </c>
      <c r="E9" s="118">
        <v>51</v>
      </c>
      <c r="F9" s="118"/>
      <c r="G9" s="119">
        <v>12010000000</v>
      </c>
      <c r="H9" s="120" t="s">
        <v>137</v>
      </c>
      <c r="I9" s="121" t="s">
        <v>138</v>
      </c>
      <c r="J9" s="118"/>
      <c r="K9" s="118"/>
      <c r="L9" s="123">
        <v>1200</v>
      </c>
      <c r="M9" s="131">
        <v>2024</v>
      </c>
      <c r="N9" s="125">
        <v>0</v>
      </c>
      <c r="O9" s="126">
        <f>SUM(P9:Q9)</f>
        <v>1200</v>
      </c>
      <c r="P9" s="19">
        <v>0</v>
      </c>
      <c r="Q9" s="210">
        <v>1200</v>
      </c>
      <c r="R9" s="19">
        <f>L9-N9-O9</f>
        <v>0</v>
      </c>
      <c r="S9" s="127"/>
    </row>
    <row r="10" spans="1:20" ht="35.25" customHeight="1" x14ac:dyDescent="0.2">
      <c r="A10" s="260" t="s">
        <v>139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2"/>
      <c r="L10" s="21">
        <f>+L8</f>
        <v>1200</v>
      </c>
      <c r="M10" s="22"/>
      <c r="N10" s="21">
        <f>+N8</f>
        <v>0</v>
      </c>
      <c r="O10" s="21">
        <f>+O8</f>
        <v>1200</v>
      </c>
      <c r="P10" s="21">
        <f>+P8</f>
        <v>0</v>
      </c>
      <c r="Q10" s="21">
        <f>+Q8</f>
        <v>1200</v>
      </c>
      <c r="R10" s="21">
        <f>+R8</f>
        <v>0</v>
      </c>
      <c r="S10" s="23"/>
    </row>
    <row r="11" spans="1:20" s="207" customFormat="1" x14ac:dyDescent="0.2">
      <c r="A11" s="206"/>
      <c r="B11" s="206"/>
      <c r="C11" s="206"/>
      <c r="D11" s="206"/>
      <c r="E11" s="206"/>
      <c r="F11" s="206"/>
      <c r="G11" s="206"/>
      <c r="H11" s="211"/>
      <c r="I11" s="206"/>
      <c r="J11" s="212"/>
      <c r="K11" s="213"/>
      <c r="L11" s="214"/>
      <c r="M11" s="215"/>
      <c r="N11" s="216"/>
      <c r="S11" s="217"/>
      <c r="T11" s="4"/>
    </row>
    <row r="12" spans="1:20" s="207" customFormat="1" x14ac:dyDescent="0.2">
      <c r="A12" s="206"/>
      <c r="B12" s="206"/>
      <c r="C12" s="206"/>
      <c r="D12" s="206"/>
      <c r="E12" s="206"/>
      <c r="F12" s="206"/>
      <c r="G12" s="206"/>
      <c r="H12" s="206"/>
      <c r="I12" s="206"/>
      <c r="J12" s="218"/>
      <c r="K12" s="219"/>
      <c r="L12" s="220"/>
      <c r="M12" s="221"/>
      <c r="S12" s="217"/>
      <c r="T12" s="4"/>
    </row>
    <row r="13" spans="1:20" s="207" customFormat="1" x14ac:dyDescent="0.2">
      <c r="A13" s="206"/>
      <c r="B13" s="206"/>
      <c r="C13" s="206"/>
      <c r="D13" s="206"/>
      <c r="E13" s="206"/>
      <c r="F13" s="206"/>
      <c r="G13" s="206"/>
      <c r="H13" s="206"/>
      <c r="I13" s="206"/>
      <c r="J13" s="218"/>
      <c r="K13" s="219"/>
      <c r="L13" s="220"/>
      <c r="M13" s="221"/>
      <c r="S13" s="217"/>
      <c r="T13" s="4"/>
    </row>
    <row r="14" spans="1:20" s="207" customFormat="1" x14ac:dyDescent="0.2">
      <c r="A14" s="206"/>
      <c r="B14" s="206"/>
      <c r="C14" s="206"/>
      <c r="D14" s="206"/>
      <c r="E14" s="206"/>
      <c r="F14" s="206"/>
      <c r="G14" s="206"/>
      <c r="H14" s="206"/>
      <c r="I14" s="206"/>
      <c r="J14" s="4"/>
      <c r="K14" s="219"/>
      <c r="L14" s="220"/>
      <c r="M14" s="221"/>
      <c r="S14" s="217"/>
      <c r="T14" s="4"/>
    </row>
    <row r="15" spans="1:20" s="207" customFormat="1" x14ac:dyDescent="0.2">
      <c r="A15" s="206"/>
      <c r="B15" s="206"/>
      <c r="C15" s="206"/>
      <c r="D15" s="206"/>
      <c r="E15" s="206"/>
      <c r="F15" s="206"/>
      <c r="G15" s="206"/>
      <c r="H15" s="206"/>
      <c r="I15" s="206"/>
      <c r="J15" s="4"/>
      <c r="K15" s="219"/>
      <c r="L15" s="220"/>
      <c r="M15" s="221"/>
      <c r="S15" s="217"/>
      <c r="T15" s="4"/>
    </row>
    <row r="16" spans="1:20" s="207" customFormat="1" x14ac:dyDescent="0.2">
      <c r="A16" s="206"/>
      <c r="B16" s="206"/>
      <c r="C16" s="206"/>
      <c r="D16" s="206"/>
      <c r="E16" s="206"/>
      <c r="F16" s="206"/>
      <c r="G16" s="206"/>
      <c r="H16" s="206"/>
      <c r="I16" s="206"/>
      <c r="J16" s="4"/>
      <c r="K16" s="219"/>
      <c r="L16" s="220"/>
      <c r="M16" s="221"/>
      <c r="S16" s="217"/>
      <c r="T16" s="4"/>
    </row>
    <row r="17" spans="1:20" s="207" customFormat="1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4"/>
      <c r="K17" s="219"/>
      <c r="L17" s="220"/>
      <c r="M17" s="221"/>
      <c r="S17" s="217"/>
      <c r="T17" s="4"/>
    </row>
    <row r="18" spans="1:20" s="207" customFormat="1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4"/>
      <c r="K18" s="219"/>
      <c r="L18" s="220"/>
      <c r="M18" s="221"/>
      <c r="S18" s="217"/>
      <c r="T18" s="4"/>
    </row>
    <row r="19" spans="1:20" s="207" customFormat="1" x14ac:dyDescent="0.2">
      <c r="A19" s="206"/>
      <c r="B19" s="206"/>
      <c r="C19" s="206"/>
      <c r="D19" s="206"/>
      <c r="E19" s="206"/>
      <c r="F19" s="206"/>
      <c r="G19" s="206"/>
      <c r="H19" s="206"/>
      <c r="I19" s="206"/>
      <c r="J19" s="4"/>
      <c r="K19" s="219"/>
      <c r="L19" s="220"/>
      <c r="M19" s="221"/>
      <c r="S19" s="217"/>
      <c r="T19" s="4"/>
    </row>
    <row r="20" spans="1:20" s="207" customFormat="1" x14ac:dyDescent="0.2">
      <c r="A20" s="206"/>
      <c r="B20" s="206"/>
      <c r="C20" s="206"/>
      <c r="D20" s="206"/>
      <c r="E20" s="206"/>
      <c r="F20" s="206"/>
      <c r="G20" s="206"/>
      <c r="H20" s="206"/>
      <c r="I20" s="206"/>
      <c r="J20" s="4"/>
      <c r="K20" s="219"/>
      <c r="L20" s="220"/>
      <c r="M20" s="221"/>
      <c r="S20" s="217"/>
      <c r="T20" s="4"/>
    </row>
    <row r="21" spans="1:20" s="207" customFormat="1" x14ac:dyDescent="0.2">
      <c r="A21" s="206"/>
      <c r="B21" s="206"/>
      <c r="C21" s="206"/>
      <c r="D21" s="206"/>
      <c r="E21" s="206"/>
      <c r="F21" s="206"/>
      <c r="G21" s="206"/>
      <c r="H21" s="206"/>
      <c r="I21" s="206"/>
      <c r="J21" s="4"/>
      <c r="K21" s="219"/>
      <c r="L21" s="220"/>
      <c r="M21" s="221"/>
      <c r="S21" s="217"/>
      <c r="T21" s="4"/>
    </row>
    <row r="22" spans="1:20" s="207" customFormat="1" x14ac:dyDescent="0.2">
      <c r="A22" s="206"/>
      <c r="B22" s="206"/>
      <c r="C22" s="206"/>
      <c r="D22" s="206"/>
      <c r="E22" s="206"/>
      <c r="F22" s="206"/>
      <c r="G22" s="206"/>
      <c r="H22" s="206"/>
      <c r="I22" s="206"/>
      <c r="J22" s="4"/>
      <c r="K22" s="219"/>
      <c r="L22" s="220"/>
      <c r="M22" s="221"/>
      <c r="S22" s="217"/>
      <c r="T22" s="4"/>
    </row>
    <row r="23" spans="1:20" s="207" customFormat="1" x14ac:dyDescent="0.2">
      <c r="A23" s="206"/>
      <c r="B23" s="206"/>
      <c r="C23" s="206"/>
      <c r="D23" s="206"/>
      <c r="E23" s="206"/>
      <c r="F23" s="206"/>
      <c r="G23" s="206"/>
      <c r="H23" s="206"/>
      <c r="I23" s="206"/>
      <c r="J23" s="4"/>
      <c r="K23" s="219"/>
      <c r="L23" s="220"/>
      <c r="M23" s="221"/>
      <c r="S23" s="217"/>
      <c r="T23" s="4"/>
    </row>
    <row r="24" spans="1:20" s="207" customFormat="1" x14ac:dyDescent="0.2">
      <c r="A24" s="206"/>
      <c r="B24" s="206"/>
      <c r="C24" s="206"/>
      <c r="D24" s="206"/>
      <c r="E24" s="206"/>
      <c r="F24" s="206"/>
      <c r="G24" s="206"/>
      <c r="H24" s="206"/>
      <c r="I24" s="206"/>
      <c r="J24" s="4"/>
      <c r="K24" s="219"/>
      <c r="L24" s="220"/>
      <c r="M24" s="221"/>
      <c r="S24" s="217"/>
      <c r="T24" s="4"/>
    </row>
    <row r="25" spans="1:20" s="207" customFormat="1" x14ac:dyDescent="0.2">
      <c r="A25" s="206"/>
      <c r="B25" s="206"/>
      <c r="C25" s="206"/>
      <c r="D25" s="206"/>
      <c r="E25" s="206"/>
      <c r="F25" s="206"/>
      <c r="G25" s="206"/>
      <c r="H25" s="206"/>
      <c r="I25" s="206"/>
      <c r="J25" s="4"/>
      <c r="K25" s="219"/>
      <c r="L25" s="220"/>
      <c r="M25" s="221"/>
      <c r="S25" s="217"/>
      <c r="T25" s="4"/>
    </row>
    <row r="26" spans="1:20" s="207" customFormat="1" x14ac:dyDescent="0.2">
      <c r="A26" s="206"/>
      <c r="B26" s="206"/>
      <c r="C26" s="206"/>
      <c r="D26" s="206"/>
      <c r="E26" s="206"/>
      <c r="F26" s="206"/>
      <c r="G26" s="206"/>
      <c r="H26" s="206"/>
      <c r="I26" s="206"/>
      <c r="J26" s="4"/>
      <c r="K26" s="219"/>
      <c r="L26" s="220"/>
      <c r="M26" s="221"/>
      <c r="S26" s="217"/>
      <c r="T26" s="4"/>
    </row>
    <row r="27" spans="1:20" s="207" customFormat="1" x14ac:dyDescent="0.2">
      <c r="A27" s="206"/>
      <c r="B27" s="206"/>
      <c r="C27" s="206"/>
      <c r="D27" s="206"/>
      <c r="E27" s="206"/>
      <c r="F27" s="206"/>
      <c r="G27" s="206"/>
      <c r="H27" s="206"/>
      <c r="I27" s="206"/>
      <c r="J27" s="4"/>
      <c r="K27" s="219"/>
      <c r="L27" s="220"/>
      <c r="M27" s="221"/>
      <c r="S27" s="217"/>
      <c r="T27" s="4"/>
    </row>
    <row r="28" spans="1:20" s="207" customFormat="1" x14ac:dyDescent="0.2">
      <c r="A28" s="206"/>
      <c r="B28" s="206"/>
      <c r="C28" s="206"/>
      <c r="D28" s="206"/>
      <c r="E28" s="206"/>
      <c r="F28" s="206"/>
      <c r="G28" s="206"/>
      <c r="H28" s="206"/>
      <c r="I28" s="206"/>
      <c r="J28" s="4"/>
      <c r="K28" s="219"/>
      <c r="L28" s="220"/>
      <c r="M28" s="221"/>
      <c r="S28" s="217"/>
      <c r="T28" s="4"/>
    </row>
    <row r="29" spans="1:20" s="207" customFormat="1" x14ac:dyDescent="0.2">
      <c r="A29" s="206"/>
      <c r="B29" s="206"/>
      <c r="C29" s="206"/>
      <c r="D29" s="206"/>
      <c r="E29" s="206"/>
      <c r="F29" s="206"/>
      <c r="G29" s="206"/>
      <c r="H29" s="206"/>
      <c r="I29" s="206"/>
      <c r="J29" s="4"/>
      <c r="K29" s="219"/>
      <c r="L29" s="220"/>
      <c r="M29" s="221"/>
      <c r="S29" s="217"/>
      <c r="T29" s="4"/>
    </row>
    <row r="30" spans="1:20" s="207" customFormat="1" x14ac:dyDescent="0.2">
      <c r="A30" s="206"/>
      <c r="B30" s="206"/>
      <c r="C30" s="206"/>
      <c r="D30" s="206"/>
      <c r="E30" s="206"/>
      <c r="F30" s="206"/>
      <c r="G30" s="206"/>
      <c r="H30" s="206"/>
      <c r="I30" s="206"/>
      <c r="J30" s="4"/>
      <c r="K30" s="219"/>
      <c r="L30" s="220"/>
      <c r="M30" s="221"/>
      <c r="S30" s="217"/>
      <c r="T30" s="4"/>
    </row>
    <row r="31" spans="1:20" s="207" customForma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206"/>
      <c r="L31" s="220"/>
      <c r="M31" s="221"/>
      <c r="S31" s="217"/>
      <c r="T31" s="4"/>
    </row>
    <row r="32" spans="1:20" s="207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206"/>
      <c r="L32" s="220"/>
      <c r="M32" s="221"/>
      <c r="S32" s="217"/>
      <c r="T32" s="4"/>
    </row>
  </sheetData>
  <mergeCells count="19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S6:S7"/>
    <mergeCell ref="A10:K10"/>
    <mergeCell ref="J6:J7"/>
    <mergeCell ref="K6:K7"/>
    <mergeCell ref="L6:L7"/>
    <mergeCell ref="M6:M7"/>
    <mergeCell ref="N6:N7"/>
    <mergeCell ref="O6:Q6"/>
  </mergeCells>
  <printOptions horizontalCentered="1"/>
  <pageMargins left="0.39370078740157483" right="0.39370078740157483" top="0.6692913385826772" bottom="0.86614173228346458" header="0.27559055118110237" footer="0.39370078740157483"/>
  <pageSetup paperSize="9" scale="50" firstPageNumber="138" fitToHeight="0" orientation="landscape" useFirstPageNumber="1" r:id="rId1"/>
  <headerFooter>
    <oddFooter>&amp;L&amp;"Arial,Kurzíva"&amp;11Zastupitelstvo Olomouckého kraje 11.12.2023 
2.1. - Rozpočet OK na rok  2024 - návrh rozpočtu  
Příloha č. 5c) - Nové opravy&amp;R&amp;"Arial,Kurzíva"&amp;11Strana &amp;P (celkem 216)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14</vt:i4>
      </vt:variant>
    </vt:vector>
  </HeadingPairs>
  <TitlesOfParts>
    <vt:vector size="22" baseType="lpstr">
      <vt:lpstr>Souhrn</vt:lpstr>
      <vt:lpstr>Oblast školství - ORJ 10 ž</vt:lpstr>
      <vt:lpstr>Oblast školství - ORJ 17</vt:lpstr>
      <vt:lpstr>Oblast sociální - ORJ 11 ž</vt:lpstr>
      <vt:lpstr>Oblast kultury - ORJ 13ž</vt:lpstr>
      <vt:lpstr>Oblast kultury - ORJ 17ž </vt:lpstr>
      <vt:lpstr>Oblast zdravotnictví - ORJ 14 ž</vt:lpstr>
      <vt:lpstr>Oblast KÚOK - ORJ 03</vt:lpstr>
      <vt:lpstr>'Oblast kultury - ORJ 13ž'!Názvy_tisku</vt:lpstr>
      <vt:lpstr>'Oblast kultury - ORJ 17ž '!Názvy_tisku</vt:lpstr>
      <vt:lpstr>'Oblast KÚOK - ORJ 03'!Názvy_tisku</vt:lpstr>
      <vt:lpstr>'Oblast sociální - ORJ 11 ž'!Názvy_tisku</vt:lpstr>
      <vt:lpstr>'Oblast školství - ORJ 10 ž'!Názvy_tisku</vt:lpstr>
      <vt:lpstr>'Oblast zdravotnictví - ORJ 14 ž'!Názvy_tisku</vt:lpstr>
      <vt:lpstr>'Oblast kultury - ORJ 13ž'!Oblast_tisku</vt:lpstr>
      <vt:lpstr>'Oblast kultury - ORJ 17ž '!Oblast_tisku</vt:lpstr>
      <vt:lpstr>'Oblast KÚOK - ORJ 03'!Oblast_tisku</vt:lpstr>
      <vt:lpstr>'Oblast sociální - ORJ 11 ž'!Oblast_tisku</vt:lpstr>
      <vt:lpstr>'Oblast školství - ORJ 10 ž'!Oblast_tisku</vt:lpstr>
      <vt:lpstr>'Oblast školství - ORJ 17'!Oblast_tisku</vt:lpstr>
      <vt:lpstr>'Oblast zdravotnictví - ORJ 14 ž'!Oblast_tisku</vt:lpstr>
      <vt:lpstr>Souhrn!Oblast_tisku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2023-11-22T14:47:02Z</cp:lastPrinted>
  <dcterms:created xsi:type="dcterms:W3CDTF">2022-08-19T07:37:34Z</dcterms:created>
  <dcterms:modified xsi:type="dcterms:W3CDTF">2023-11-22T14:47:05Z</dcterms:modified>
</cp:coreProperties>
</file>