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5" windowWidth="15195" windowHeight="8445" firstSheet="2" activeTab="3"/>
  </bookViews>
  <sheets>
    <sheet name="dotační titluy 2005 - 2009" sheetId="1" state="hidden" r:id="rId1"/>
    <sheet name="dotační titluy 2005 - 2009 (2)" sheetId="2" state="hidden" r:id="rId2"/>
    <sheet name="2008-2012" sheetId="3" r:id="rId3"/>
    <sheet name="ÚZ 16" sheetId="6" r:id="rId4"/>
    <sheet name="dotační titluy 2005 - 2009  (2)" sheetId="5" state="hidden" r:id="rId5"/>
  </sheets>
  <definedNames>
    <definedName name="_xlnm.Print_Area" localSheetId="2">'2008-2012'!$A$1:$M$39</definedName>
    <definedName name="_xlnm.Print_Area" localSheetId="3">'ÚZ 16'!$A$1:$L$35</definedName>
  </definedNames>
  <calcPr calcId="145621"/>
</workbook>
</file>

<file path=xl/calcChain.xml><?xml version="1.0" encoding="utf-8"?>
<calcChain xmlns="http://schemas.openxmlformats.org/spreadsheetml/2006/main">
  <c r="I10" i="3" l="1"/>
  <c r="K10" i="3"/>
  <c r="I35" i="6"/>
  <c r="G35" i="6"/>
  <c r="F35" i="6"/>
  <c r="H39" i="3"/>
  <c r="K23" i="3"/>
  <c r="K22" i="3"/>
  <c r="K21" i="3"/>
  <c r="M23" i="3"/>
  <c r="M22" i="3"/>
  <c r="M21" i="3"/>
  <c r="I18" i="3"/>
  <c r="I17" i="3"/>
  <c r="M10" i="3" l="1"/>
  <c r="K28" i="6"/>
  <c r="K35" i="6" s="1"/>
  <c r="H8" i="6" l="1"/>
  <c r="L8" i="6"/>
  <c r="J8" i="6"/>
  <c r="H7" i="6" l="1"/>
  <c r="H9" i="6"/>
  <c r="H10" i="6"/>
  <c r="L7" i="6"/>
  <c r="J7" i="6"/>
  <c r="J9" i="6" l="1"/>
  <c r="J10" i="6"/>
  <c r="J12" i="6"/>
  <c r="J13" i="6"/>
  <c r="J14" i="6"/>
  <c r="J17" i="6"/>
  <c r="J19" i="6"/>
  <c r="J20" i="6"/>
  <c r="J21" i="6"/>
  <c r="J22" i="6"/>
  <c r="J23" i="6"/>
  <c r="J34" i="6"/>
  <c r="J11" i="6"/>
  <c r="H11" i="6"/>
  <c r="L11" i="6"/>
  <c r="L12" i="6"/>
  <c r="L13" i="6"/>
  <c r="L14" i="6"/>
  <c r="L17" i="6"/>
  <c r="L18" i="6"/>
  <c r="L19" i="6"/>
  <c r="L20" i="6"/>
  <c r="L21" i="6"/>
  <c r="L22" i="6"/>
  <c r="L23" i="6"/>
  <c r="L24" i="6"/>
  <c r="L25" i="6"/>
  <c r="L34" i="6"/>
  <c r="L9" i="6"/>
  <c r="L10" i="6"/>
  <c r="M37" i="3"/>
  <c r="M6" i="3"/>
  <c r="M7" i="3"/>
  <c r="M8" i="3"/>
  <c r="M11" i="3"/>
  <c r="M12" i="3"/>
  <c r="M13" i="3"/>
  <c r="M14" i="3"/>
  <c r="M15" i="3"/>
  <c r="M16" i="3"/>
  <c r="M17" i="3"/>
  <c r="M18" i="3"/>
  <c r="M19" i="3"/>
  <c r="M20" i="3"/>
  <c r="M24" i="3"/>
  <c r="M25" i="3"/>
  <c r="M27" i="3"/>
  <c r="M28" i="3"/>
  <c r="M29" i="3"/>
  <c r="M30" i="3"/>
  <c r="M31" i="3"/>
  <c r="M32" i="3"/>
  <c r="M34" i="3"/>
  <c r="M35" i="3"/>
  <c r="M5" i="3"/>
  <c r="M38" i="3"/>
  <c r="K34" i="3"/>
  <c r="K35" i="3"/>
  <c r="K37" i="3"/>
  <c r="K38" i="3"/>
  <c r="K32" i="3"/>
  <c r="K6" i="3"/>
  <c r="K7" i="3"/>
  <c r="K8" i="3"/>
  <c r="K11" i="3"/>
  <c r="K12" i="3"/>
  <c r="K13" i="3"/>
  <c r="K14" i="3"/>
  <c r="K15" i="3"/>
  <c r="K16" i="3"/>
  <c r="K17" i="3"/>
  <c r="K18" i="3"/>
  <c r="K19" i="3"/>
  <c r="K20" i="3"/>
  <c r="K24" i="3"/>
  <c r="K25" i="3"/>
  <c r="K27" i="3"/>
  <c r="K28" i="3"/>
  <c r="K29" i="3"/>
  <c r="K30" i="3"/>
  <c r="K31" i="3"/>
  <c r="K5" i="3"/>
  <c r="I5" i="3"/>
  <c r="J26" i="3"/>
  <c r="M26" i="3" s="1"/>
  <c r="K26" i="3" l="1"/>
  <c r="D35" i="6"/>
  <c r="E11" i="6"/>
  <c r="E12" i="6"/>
  <c r="E13" i="6"/>
  <c r="E14" i="6"/>
  <c r="E20" i="6"/>
  <c r="E22" i="6"/>
  <c r="E23" i="6"/>
  <c r="E9" i="6"/>
  <c r="E35" i="6" s="1"/>
  <c r="H12" i="6"/>
  <c r="H13" i="6"/>
  <c r="H14" i="6"/>
  <c r="H19" i="6"/>
  <c r="H22" i="6"/>
  <c r="H23" i="6"/>
  <c r="H34" i="6"/>
  <c r="G9" i="3"/>
  <c r="G39" i="3" s="1"/>
  <c r="E9" i="3"/>
  <c r="F5" i="3"/>
  <c r="I6" i="3"/>
  <c r="I7" i="3"/>
  <c r="I8" i="3"/>
  <c r="I9" i="3"/>
  <c r="I11" i="3"/>
  <c r="I12" i="3"/>
  <c r="I13" i="3"/>
  <c r="I14" i="3"/>
  <c r="I15" i="3"/>
  <c r="I16" i="3"/>
  <c r="I24" i="3"/>
  <c r="I25" i="3"/>
  <c r="I26" i="3"/>
  <c r="I27" i="3"/>
  <c r="I28" i="3"/>
  <c r="I34" i="3"/>
  <c r="I35" i="3"/>
  <c r="I37" i="3"/>
  <c r="I38" i="3"/>
  <c r="I39" i="3"/>
  <c r="H35" i="6"/>
  <c r="E39" i="3"/>
  <c r="F9" i="3"/>
  <c r="F39" i="3" s="1"/>
  <c r="E34" i="6"/>
  <c r="F6" i="3"/>
  <c r="F7" i="3"/>
  <c r="F8" i="3"/>
  <c r="F11" i="3"/>
  <c r="F12" i="3"/>
  <c r="F13" i="3"/>
  <c r="F14" i="3"/>
  <c r="F15" i="3"/>
  <c r="F24" i="3"/>
  <c r="F25" i="3"/>
  <c r="F26" i="3"/>
  <c r="F30" i="3"/>
  <c r="F31" i="3"/>
  <c r="F34" i="3"/>
  <c r="F35" i="3"/>
  <c r="F37" i="3"/>
  <c r="F38" i="3"/>
  <c r="C33" i="5"/>
  <c r="D33" i="5"/>
  <c r="E33" i="5"/>
  <c r="F33" i="5"/>
  <c r="G33" i="5"/>
  <c r="H33" i="5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G49" i="1"/>
  <c r="F49" i="1"/>
  <c r="E49" i="1"/>
  <c r="D49" i="1"/>
  <c r="C49" i="1"/>
  <c r="J35" i="6" l="1"/>
  <c r="J9" i="3"/>
  <c r="J39" i="3" s="1"/>
  <c r="L35" i="6"/>
  <c r="L9" i="3"/>
  <c r="L39" i="3" s="1"/>
  <c r="M9" i="3" l="1"/>
  <c r="K9" i="3"/>
  <c r="K39" i="3"/>
  <c r="M39" i="3" l="1"/>
</calcChain>
</file>

<file path=xl/comments1.xml><?xml version="1.0" encoding="utf-8"?>
<comments xmlns="http://schemas.openxmlformats.org/spreadsheetml/2006/main">
  <authors>
    <author>Ing. Alice Hradilová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  <comment ref="B45" authorId="0">
      <text>
        <r>
          <rPr>
            <sz val="8"/>
            <color indexed="81"/>
            <rFont val="Tahoma"/>
            <family val="2"/>
            <charset val="238"/>
          </rPr>
          <t xml:space="preserve">bez ÚZ na pol.6313
</t>
        </r>
      </text>
    </comment>
    <comment ref="B46" authorId="0">
      <text>
        <r>
          <rPr>
            <sz val="8"/>
            <color indexed="81"/>
            <rFont val="Tahoma"/>
            <family val="2"/>
            <charset val="238"/>
          </rPr>
          <t xml:space="preserve">Od roku 2006
</t>
        </r>
      </text>
    </comment>
  </commentList>
</comments>
</file>

<file path=xl/comments2.xml><?xml version="1.0" encoding="utf-8"?>
<comments xmlns="http://schemas.openxmlformats.org/spreadsheetml/2006/main">
  <authors>
    <author>Ing. Alice Hradilová</author>
  </authors>
  <commentList>
    <comment ref="B12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  <comment ref="B45" authorId="0">
      <text>
        <r>
          <rPr>
            <sz val="8"/>
            <color indexed="81"/>
            <rFont val="Tahoma"/>
            <family val="2"/>
            <charset val="238"/>
          </rPr>
          <t xml:space="preserve">bez ÚZ na pol.6313
</t>
        </r>
      </text>
    </comment>
    <comment ref="B46" authorId="0">
      <text>
        <r>
          <rPr>
            <sz val="8"/>
            <color indexed="81"/>
            <rFont val="Tahoma"/>
            <family val="2"/>
            <charset val="238"/>
          </rPr>
          <t xml:space="preserve">Od roku 2006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D9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504,610
</t>
        </r>
      </text>
    </comment>
  </commentList>
</comments>
</file>

<file path=xl/comments4.xml><?xml version="1.0" encoding="utf-8"?>
<comments xmlns="http://schemas.openxmlformats.org/spreadsheetml/2006/main">
  <authors>
    <author>Ing. Alice Hradilová</author>
    <author>domov</author>
  </authors>
  <commentList>
    <comment ref="C6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504,610
</t>
        </r>
      </text>
    </comment>
    <comment ref="C17" authorId="1">
      <text>
        <r>
          <rPr>
            <b/>
            <sz val="8"/>
            <color indexed="81"/>
            <rFont val="Tahoma"/>
            <family val="2"/>
            <charset val="238"/>
          </rPr>
          <t>domov: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B8" authorId="0">
      <text>
        <r>
          <rPr>
            <sz val="8"/>
            <color indexed="81"/>
            <rFont val="Tahoma"/>
            <family val="2"/>
            <charset val="238"/>
          </rPr>
          <t xml:space="preserve">včetně ÚZ 503, 504
</t>
        </r>
      </text>
    </comment>
  </commentList>
</comments>
</file>

<file path=xl/sharedStrings.xml><?xml version="1.0" encoding="utf-8"?>
<sst xmlns="http://schemas.openxmlformats.org/spreadsheetml/2006/main" count="288" uniqueCount="133">
  <si>
    <t>UZ</t>
  </si>
  <si>
    <t>Významné projekty (investiční a neinvestiční)</t>
  </si>
  <si>
    <t>Příspěvky do 20 tis. Kč</t>
  </si>
  <si>
    <t>Řešení krizové situace - z rezervy hejtmana</t>
  </si>
  <si>
    <t>Dotace na jednotky sborů dob. hasičů - rozpočet OK</t>
  </si>
  <si>
    <t>Financování zák. složek IZS - z rezervy hejtmana</t>
  </si>
  <si>
    <t>Ostatní příspěvky</t>
  </si>
  <si>
    <t>Program obnovy venkova</t>
  </si>
  <si>
    <t>Dotace pro PO OK na informační technologie OŠMT</t>
  </si>
  <si>
    <t>Příspěvky divadlům a filharmoniím</t>
  </si>
  <si>
    <t>Příspěvek na záchranný arch. výzkum</t>
  </si>
  <si>
    <t>Neinvestiční dotace pro knihovny</t>
  </si>
  <si>
    <t>Příspěvky na záchranu nebo obnovu kultur. památek</t>
  </si>
  <si>
    <t>Mimořádné neinv. dotace obcím na sociální služby</t>
  </si>
  <si>
    <t>Přísp.na hosp.v lesích na území OK</t>
  </si>
  <si>
    <t>Příspěvky obcím OK na řešení mimořádných událostí</t>
  </si>
  <si>
    <t>Příspěvek obcím na podporu výstavby cyklostezek</t>
  </si>
  <si>
    <t>Celkem</t>
  </si>
  <si>
    <t>Odstraňování povodňových škod</t>
  </si>
  <si>
    <t>Dotace pro SŽDC na světelné zabezpečovací zařízení železničních přejezdů</t>
  </si>
  <si>
    <t>606</t>
  </si>
  <si>
    <t>Finanční příspěvky v oblasti sportu</t>
  </si>
  <si>
    <t>Obnova staveb dr.architektury míst.významu v OK</t>
  </si>
  <si>
    <t>Příspěvek na bezpečnostní prvky na silnicích</t>
  </si>
  <si>
    <t>Provozní dotace soukromým školám z rozpočtu OK OŠMT</t>
  </si>
  <si>
    <t>Příspěvky na mezinárodní výměnné pobyty</t>
  </si>
  <si>
    <t>Stipendijní řád OK</t>
  </si>
  <si>
    <t>Podpora kultury a památkové péče</t>
  </si>
  <si>
    <t xml:space="preserve">NNO-Kofinancování soc.služeb </t>
  </si>
  <si>
    <t>Dotační program prevence kriminality</t>
  </si>
  <si>
    <t>Strategie integrace příslušníků romských komunit</t>
  </si>
  <si>
    <t>Příspěvek na úhradu ztráty začleněno do IDSOK okresů Prostějov a Olomouc</t>
  </si>
  <si>
    <t xml:space="preserve">Název dotačbího titulu                                              </t>
  </si>
  <si>
    <t>Enviromentální vzdělávání, výchova a osvěta</t>
  </si>
  <si>
    <t>Talent Olomouckého kraje</t>
  </si>
  <si>
    <t>Financování protidrogové prevence</t>
  </si>
  <si>
    <t>Program Zdraví 21</t>
  </si>
  <si>
    <t>Podpory aktivit pro seniory a osoby se zdr.postiž.</t>
  </si>
  <si>
    <t xml:space="preserve">Investiční a neinvestiční příspěvek na úpravy hraničních přestupů </t>
  </si>
  <si>
    <t>k 31.8.2009</t>
  </si>
  <si>
    <t>Plán OK na zmírnění dopadů hospodaření</t>
  </si>
  <si>
    <t>Obnova kulturních památek v OK</t>
  </si>
  <si>
    <t>Obnova staveb drobné arch.místního významu v OK</t>
  </si>
  <si>
    <t>Podpora kulturních aktivit v OK</t>
  </si>
  <si>
    <t>Akční plán realizace prevence kriminality v OK</t>
  </si>
  <si>
    <t>Strategie integrace příslušníků romských komunit OK</t>
  </si>
  <si>
    <t>Program na podporu začínajících včelařů na územní OK</t>
  </si>
  <si>
    <t>v tis. Kč</t>
  </si>
  <si>
    <t>UR k 31.8.2009</t>
  </si>
  <si>
    <t>Č k 31.8.2009</t>
  </si>
  <si>
    <t>Přehled dotačních titulů za rok 2005 - 2009</t>
  </si>
  <si>
    <t>Neinvestiční dotace pro regionální funkci knihoven</t>
  </si>
  <si>
    <t>Plán OK na zmírnění dopadůhospodaření</t>
  </si>
  <si>
    <t>%</t>
  </si>
  <si>
    <t>Regionální agentura pro rozvoj Střední Moravy</t>
  </si>
  <si>
    <t xml:space="preserve">Soutěž vesnice roku </t>
  </si>
  <si>
    <t>Ostatní příspěvky:</t>
  </si>
  <si>
    <t xml:space="preserve">Významné projekty </t>
  </si>
  <si>
    <t>Turistická informační centra</t>
  </si>
  <si>
    <t>Město Olomuc - Europe Direct</t>
  </si>
  <si>
    <t>Stipendia pro žáky učebních oborů</t>
  </si>
  <si>
    <t>Odbor</t>
  </si>
  <si>
    <t>OE</t>
  </si>
  <si>
    <t>KH</t>
  </si>
  <si>
    <t>OSR</t>
  </si>
  <si>
    <t>OŠMT</t>
  </si>
  <si>
    <t>OKPP</t>
  </si>
  <si>
    <t>OZ</t>
  </si>
  <si>
    <t>OSV</t>
  </si>
  <si>
    <t>OŽPZ</t>
  </si>
  <si>
    <t>ODSH</t>
  </si>
  <si>
    <t>6=5/4</t>
  </si>
  <si>
    <t>8=7/5</t>
  </si>
  <si>
    <t xml:space="preserve">Dotace pro PO OK na informační technologie </t>
  </si>
  <si>
    <t>Dotace na jednotky sborů dobrovolných hasičů</t>
  </si>
  <si>
    <t>Financování složek IZS - z rezervy hejtmana</t>
  </si>
  <si>
    <t>Podpora aktivit zaměřených na sociální začleňování</t>
  </si>
  <si>
    <t>Euroregion Glacensis-členský příspěvek a další příspěvky</t>
  </si>
  <si>
    <t>Euroregion Praděd - členský příspěvek a další příspěvky</t>
  </si>
  <si>
    <t>Muzeum umění Olomouc</t>
  </si>
  <si>
    <t>Klub českých turistů - příspěvek</t>
  </si>
  <si>
    <t>UZ - 16, Ostatní příspěvky</t>
  </si>
  <si>
    <t>Stipendijní řád OK (zahraniční)</t>
  </si>
  <si>
    <t xml:space="preserve">Název dotačního titulu                                              </t>
  </si>
  <si>
    <t>rok 2009</t>
  </si>
  <si>
    <t xml:space="preserve">Úřad regionální rady </t>
  </si>
  <si>
    <t>Příspěvky vysokým školám</t>
  </si>
  <si>
    <t>Český červený kříž</t>
  </si>
  <si>
    <t>Vzdělávání lékařů</t>
  </si>
  <si>
    <t xml:space="preserve">rok 2010 </t>
  </si>
  <si>
    <t>rok 2010</t>
  </si>
  <si>
    <t>Strana</t>
  </si>
  <si>
    <t>10=9/7</t>
  </si>
  <si>
    <t xml:space="preserve">Strana </t>
  </si>
  <si>
    <t>7=6/5</t>
  </si>
  <si>
    <t>9=8/6</t>
  </si>
  <si>
    <t>11=10/8</t>
  </si>
  <si>
    <t>Olomouc region Card</t>
  </si>
  <si>
    <t>Členský příspěvek Sdružení Jeseníky - Sdružení cestovního ruchu</t>
  </si>
  <si>
    <t>Členský příspěvek - Sdružení Střední Morava - Sdružení cestovního ruchu</t>
  </si>
  <si>
    <t>Nadační fond Českého klubu olympioniků regionu Střední Morava</t>
  </si>
  <si>
    <t>Kofinancování evropských vzdělávacích programů</t>
  </si>
  <si>
    <t>rok 2011</t>
  </si>
  <si>
    <t>návrh rozpočtu na rok 2012</t>
  </si>
  <si>
    <t xml:space="preserve">návrh rozpočtu na rok 2012 </t>
  </si>
  <si>
    <t>Sdružení Střední Morava - kofinancování marketingového projektu "Střední Morava - turistická destinace, poznání a pohoda"</t>
  </si>
  <si>
    <t>Příspěvky fyzickým osobám - Youth Regional Networt Team AER</t>
  </si>
  <si>
    <t>Příspěvky obcím na dobudování význmaných pietních míst</t>
  </si>
  <si>
    <t xml:space="preserve">Škola pro obnovu venkova, o.p.s. </t>
  </si>
  <si>
    <t xml:space="preserve">OK4EU  </t>
  </si>
  <si>
    <t xml:space="preserve">Program na podporu začínajících včelařů na území Olomouckého kraje </t>
  </si>
  <si>
    <t>Podpora terénních a ambulantních služeb</t>
  </si>
  <si>
    <t>Sdružení soukromých škol Čech, Moravy a Slezska</t>
  </si>
  <si>
    <t>Kofinancování programu podpory ozdravných pobytů dětí dětských domovů</t>
  </si>
  <si>
    <t xml:space="preserve">Bezpečná branka Olomouckého kraje </t>
  </si>
  <si>
    <t>Olomoucké krajské sdružení ČSTV</t>
  </si>
  <si>
    <r>
      <t xml:space="preserve">rok 2011
</t>
    </r>
    <r>
      <rPr>
        <b/>
        <sz val="9"/>
        <rFont val="Arial"/>
        <family val="2"/>
        <charset val="238"/>
      </rPr>
      <t>(upravený rozpočet k 30.9.2011)</t>
    </r>
  </si>
  <si>
    <t>13=12/10</t>
  </si>
  <si>
    <t>12=11/9</t>
  </si>
  <si>
    <t>Členský příspěvek Asociaci krajů ČR</t>
  </si>
  <si>
    <t xml:space="preserve">Dar prvnímu narozenému občánku Olomouckého kraje </t>
  </si>
  <si>
    <t xml:space="preserve">Dotace obcím na preventivní opatření proti kalamitnímu přemnožení komárů </t>
  </si>
  <si>
    <t xml:space="preserve">Povodí Moravy, s.p. </t>
  </si>
  <si>
    <t>Hrad Helfštýn - realizace úpravy porostu podél hradu</t>
  </si>
  <si>
    <t>z toho:  Univerzita Palackého Olomouc</t>
  </si>
  <si>
    <t xml:space="preserve">             Moravská vysoká škola Olomouc</t>
  </si>
  <si>
    <t xml:space="preserve">             Vysoká škola logistiky Přerov</t>
  </si>
  <si>
    <t>Regionální inovační strategie</t>
  </si>
  <si>
    <r>
      <t xml:space="preserve">Ostatní příspěvky - </t>
    </r>
    <r>
      <rPr>
        <i/>
        <sz val="11"/>
        <rFont val="Arial"/>
        <family val="2"/>
        <charset val="238"/>
      </rPr>
      <t>rozpis viz příloh</t>
    </r>
    <r>
      <rPr>
        <sz val="11"/>
        <rFont val="Arial"/>
        <family val="2"/>
        <charset val="238"/>
      </rPr>
      <t>a č. 1</t>
    </r>
  </si>
  <si>
    <t>Příloha č. 1</t>
  </si>
  <si>
    <t>Příspěvky do 30 tis. Kč</t>
  </si>
  <si>
    <t>7. Přehled dotačních titulů za rok 2009- 2012</t>
  </si>
  <si>
    <t>7. Přehled dotačních titulů za období 2009 - 2012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</si>
</sst>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0.5"/>
      <name val="Arial"/>
      <family val="2"/>
      <charset val="238"/>
    </font>
    <font>
      <b/>
      <sz val="13"/>
      <name val="Arial"/>
      <family val="2"/>
      <charset val="238"/>
    </font>
    <font>
      <sz val="10.5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" fontId="0" fillId="0" borderId="0" xfId="0" applyNumberFormat="1"/>
    <xf numFmtId="1" fontId="1" fillId="0" borderId="0" xfId="0" applyNumberFormat="1" applyFont="1" applyBorder="1" applyAlignment="1">
      <alignment horizontal="right"/>
    </xf>
    <xf numFmtId="0" fontId="0" fillId="0" borderId="0" xfId="0" applyFill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2" fontId="0" fillId="0" borderId="0" xfId="0" applyNumberFormat="1"/>
    <xf numFmtId="4" fontId="0" fillId="0" borderId="0" xfId="0" applyNumberFormat="1" applyFill="1" applyBorder="1" applyAlignment="1"/>
    <xf numFmtId="0" fontId="0" fillId="0" borderId="0" xfId="0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4" fontId="0" fillId="0" borderId="1" xfId="0" applyNumberFormat="1" applyBorder="1" applyAlignment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4" fontId="0" fillId="0" borderId="5" xfId="0" applyNumberFormat="1" applyBorder="1"/>
    <xf numFmtId="0" fontId="3" fillId="0" borderId="6" xfId="0" applyFont="1" applyBorder="1"/>
    <xf numFmtId="0" fontId="0" fillId="0" borderId="7" xfId="0" applyBorder="1"/>
    <xf numFmtId="1" fontId="1" fillId="0" borderId="7" xfId="0" applyNumberFormat="1" applyFont="1" applyBorder="1" applyAlignment="1">
      <alignment horizontal="right"/>
    </xf>
    <xf numFmtId="0" fontId="4" fillId="0" borderId="0" xfId="0" applyFont="1"/>
    <xf numFmtId="0" fontId="3" fillId="0" borderId="8" xfId="0" applyFont="1" applyBorder="1"/>
    <xf numFmtId="0" fontId="3" fillId="0" borderId="9" xfId="0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11" xfId="0" applyNumberFormat="1" applyFont="1" applyBorder="1"/>
    <xf numFmtId="0" fontId="7" fillId="0" borderId="0" xfId="0" applyFont="1" applyFill="1"/>
    <xf numFmtId="3" fontId="6" fillId="0" borderId="16" xfId="0" applyNumberFormat="1" applyFont="1" applyFill="1" applyBorder="1"/>
    <xf numFmtId="3" fontId="6" fillId="0" borderId="17" xfId="0" applyNumberFormat="1" applyFont="1" applyFill="1" applyBorder="1"/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6" fillId="0" borderId="23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3" fontId="13" fillId="0" borderId="27" xfId="0" applyNumberFormat="1" applyFont="1" applyFill="1" applyBorder="1" applyAlignment="1">
      <alignment horizontal="center"/>
    </xf>
    <xf numFmtId="3" fontId="6" fillId="0" borderId="29" xfId="0" applyNumberFormat="1" applyFont="1" applyFill="1" applyBorder="1"/>
    <xf numFmtId="3" fontId="6" fillId="0" borderId="30" xfId="0" applyNumberFormat="1" applyFont="1" applyFill="1" applyBorder="1"/>
    <xf numFmtId="0" fontId="6" fillId="0" borderId="0" xfId="0" applyFont="1" applyFill="1"/>
    <xf numFmtId="3" fontId="0" fillId="0" borderId="0" xfId="0" applyNumberFormat="1" applyFill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3" fillId="0" borderId="26" xfId="0" applyFont="1" applyFill="1" applyBorder="1"/>
    <xf numFmtId="0" fontId="13" fillId="0" borderId="0" xfId="0" applyFont="1" applyFill="1"/>
    <xf numFmtId="0" fontId="7" fillId="0" borderId="20" xfId="0" applyFont="1" applyFill="1" applyBorder="1"/>
    <xf numFmtId="0" fontId="7" fillId="0" borderId="16" xfId="0" applyFont="1" applyFill="1" applyBorder="1"/>
    <xf numFmtId="0" fontId="6" fillId="0" borderId="16" xfId="0" applyFont="1" applyFill="1" applyBorder="1"/>
    <xf numFmtId="3" fontId="14" fillId="0" borderId="29" xfId="0" applyNumberFormat="1" applyFont="1" applyFill="1" applyBorder="1"/>
    <xf numFmtId="3" fontId="7" fillId="2" borderId="0" xfId="0" applyNumberFormat="1" applyFont="1" applyFill="1"/>
    <xf numFmtId="3" fontId="10" fillId="3" borderId="13" xfId="0" applyNumberFormat="1" applyFont="1" applyFill="1" applyBorder="1"/>
    <xf numFmtId="3" fontId="6" fillId="3" borderId="13" xfId="0" applyNumberFormat="1" applyFont="1" applyFill="1" applyBorder="1"/>
    <xf numFmtId="3" fontId="9" fillId="3" borderId="13" xfId="0" applyNumberFormat="1" applyFont="1" applyFill="1" applyBorder="1"/>
    <xf numFmtId="3" fontId="9" fillId="3" borderId="13" xfId="0" applyNumberFormat="1" applyFont="1" applyFill="1" applyBorder="1" applyAlignment="1"/>
    <xf numFmtId="3" fontId="9" fillId="3" borderId="12" xfId="0" applyNumberFormat="1" applyFont="1" applyFill="1" applyBorder="1"/>
    <xf numFmtId="0" fontId="6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6" xfId="0" applyFont="1" applyFill="1" applyBorder="1"/>
    <xf numFmtId="3" fontId="6" fillId="3" borderId="16" xfId="0" applyNumberFormat="1" applyFont="1" applyFill="1" applyBorder="1"/>
    <xf numFmtId="3" fontId="10" fillId="3" borderId="14" xfId="0" applyNumberFormat="1" applyFont="1" applyFill="1" applyBorder="1"/>
    <xf numFmtId="0" fontId="7" fillId="3" borderId="0" xfId="0" applyFont="1" applyFill="1"/>
    <xf numFmtId="0" fontId="17" fillId="3" borderId="13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wrapText="1"/>
    </xf>
    <xf numFmtId="0" fontId="17" fillId="3" borderId="22" xfId="0" applyFont="1" applyFill="1" applyBorder="1"/>
    <xf numFmtId="0" fontId="7" fillId="3" borderId="22" xfId="0" applyFont="1" applyFill="1" applyBorder="1"/>
    <xf numFmtId="3" fontId="6" fillId="3" borderId="12" xfId="0" applyNumberFormat="1" applyFont="1" applyFill="1" applyBorder="1"/>
    <xf numFmtId="3" fontId="10" fillId="3" borderId="12" xfId="0" applyNumberFormat="1" applyFont="1" applyFill="1" applyBorder="1"/>
    <xf numFmtId="0" fontId="13" fillId="3" borderId="26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3" fontId="13" fillId="3" borderId="27" xfId="0" applyNumberFormat="1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1" fontId="8" fillId="3" borderId="20" xfId="0" applyNumberFormat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0" fontId="8" fillId="3" borderId="16" xfId="0" applyFont="1" applyFill="1" applyBorder="1"/>
    <xf numFmtId="3" fontId="9" fillId="3" borderId="16" xfId="0" applyNumberFormat="1" applyFont="1" applyFill="1" applyBorder="1"/>
    <xf numFmtId="3" fontId="18" fillId="3" borderId="16" xfId="0" applyNumberFormat="1" applyFont="1" applyFill="1" applyBorder="1"/>
    <xf numFmtId="3" fontId="18" fillId="3" borderId="17" xfId="0" applyNumberFormat="1" applyFont="1" applyFill="1" applyBorder="1"/>
    <xf numFmtId="0" fontId="8" fillId="3" borderId="18" xfId="0" applyFont="1" applyFill="1" applyBorder="1"/>
    <xf numFmtId="1" fontId="8" fillId="3" borderId="21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0" fontId="8" fillId="3" borderId="13" xfId="0" applyFont="1" applyFill="1" applyBorder="1"/>
    <xf numFmtId="3" fontId="18" fillId="3" borderId="13" xfId="0" applyNumberFormat="1" applyFont="1" applyFill="1" applyBorder="1"/>
    <xf numFmtId="0" fontId="8" fillId="3" borderId="15" xfId="0" applyFont="1" applyFill="1" applyBorder="1"/>
    <xf numFmtId="0" fontId="8" fillId="3" borderId="13" xfId="0" applyFont="1" applyFill="1" applyBorder="1" applyAlignment="1">
      <alignment horizontal="center"/>
    </xf>
    <xf numFmtId="3" fontId="19" fillId="3" borderId="13" xfId="0" applyNumberFormat="1" applyFont="1" applyFill="1" applyBorder="1"/>
    <xf numFmtId="0" fontId="10" fillId="3" borderId="13" xfId="0" applyFont="1" applyFill="1" applyBorder="1" applyAlignment="1">
      <alignment horizontal="center"/>
    </xf>
    <xf numFmtId="0" fontId="10" fillId="3" borderId="13" xfId="0" applyFont="1" applyFill="1" applyBorder="1"/>
    <xf numFmtId="3" fontId="10" fillId="3" borderId="16" xfId="0" applyNumberFormat="1" applyFont="1" applyFill="1" applyBorder="1"/>
    <xf numFmtId="3" fontId="10" fillId="3" borderId="16" xfId="0" applyNumberFormat="1" applyFont="1" applyFill="1" applyBorder="1" applyAlignment="1">
      <alignment horizontal="left"/>
    </xf>
    <xf numFmtId="3" fontId="10" fillId="3" borderId="17" xfId="0" applyNumberFormat="1" applyFont="1" applyFill="1" applyBorder="1"/>
    <xf numFmtId="0" fontId="10" fillId="3" borderId="15" xfId="0" applyFont="1" applyFill="1" applyBorder="1"/>
    <xf numFmtId="1" fontId="8" fillId="3" borderId="12" xfId="0" applyNumberFormat="1" applyFont="1" applyFill="1" applyBorder="1" applyAlignment="1">
      <alignment horizontal="center"/>
    </xf>
    <xf numFmtId="0" fontId="8" fillId="3" borderId="12" xfId="0" applyFont="1" applyFill="1" applyBorder="1" applyAlignment="1"/>
    <xf numFmtId="3" fontId="18" fillId="3" borderId="12" xfId="0" applyNumberFormat="1" applyFont="1" applyFill="1" applyBorder="1"/>
    <xf numFmtId="3" fontId="18" fillId="3" borderId="5" xfId="0" applyNumberFormat="1" applyFont="1" applyFill="1" applyBorder="1"/>
    <xf numFmtId="3" fontId="9" fillId="3" borderId="5" xfId="0" applyNumberFormat="1" applyFont="1" applyFill="1" applyBorder="1"/>
    <xf numFmtId="0" fontId="8" fillId="3" borderId="19" xfId="0" applyFont="1" applyFill="1" applyBorder="1"/>
    <xf numFmtId="0" fontId="6" fillId="0" borderId="24" xfId="0" applyFont="1" applyFill="1" applyBorder="1" applyAlignment="1">
      <alignment horizontal="center" vertical="center" textRotation="90"/>
    </xf>
    <xf numFmtId="3" fontId="10" fillId="3" borderId="13" xfId="0" applyNumberFormat="1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6:I54"/>
  <sheetViews>
    <sheetView workbookViewId="0">
      <selection activeCell="F49" sqref="F49"/>
    </sheetView>
  </sheetViews>
  <sheetFormatPr defaultRowHeight="12.75" x14ac:dyDescent="0.2"/>
  <cols>
    <col min="2" max="2" width="51.28515625" customWidth="1"/>
    <col min="3" max="3" width="15.42578125" customWidth="1"/>
    <col min="4" max="4" width="14.7109375" customWidth="1"/>
    <col min="5" max="5" width="16.5703125" customWidth="1"/>
    <col min="6" max="6" width="14" customWidth="1"/>
    <col min="7" max="7" width="14.85546875" customWidth="1"/>
  </cols>
  <sheetData>
    <row r="6" spans="1:7" x14ac:dyDescent="0.2">
      <c r="A6" t="s">
        <v>0</v>
      </c>
      <c r="B6" t="s">
        <v>32</v>
      </c>
      <c r="C6">
        <v>2005</v>
      </c>
      <c r="D6">
        <v>2006</v>
      </c>
      <c r="E6">
        <v>2007</v>
      </c>
      <c r="F6">
        <v>2008</v>
      </c>
      <c r="G6" s="8" t="s">
        <v>39</v>
      </c>
    </row>
    <row r="7" spans="1:7" x14ac:dyDescent="0.2">
      <c r="A7">
        <v>1</v>
      </c>
      <c r="B7" t="s">
        <v>1</v>
      </c>
      <c r="C7" s="1">
        <v>33461.5</v>
      </c>
      <c r="D7" s="1">
        <v>50247.008999999998</v>
      </c>
      <c r="E7" s="1">
        <v>52373</v>
      </c>
      <c r="F7" s="1">
        <v>78861.348499999993</v>
      </c>
      <c r="G7" s="1">
        <v>45135</v>
      </c>
    </row>
    <row r="8" spans="1:7" x14ac:dyDescent="0.2">
      <c r="A8">
        <v>2</v>
      </c>
      <c r="B8" t="s">
        <v>2</v>
      </c>
      <c r="C8" s="1">
        <v>5488.1109999999999</v>
      </c>
      <c r="D8" s="1">
        <v>6487.2004000000006</v>
      </c>
      <c r="E8" s="1">
        <v>7103.3265000000001</v>
      </c>
      <c r="F8" s="1">
        <v>8891.2990000000009</v>
      </c>
      <c r="G8" s="1">
        <v>7780.5060000000003</v>
      </c>
    </row>
    <row r="9" spans="1:7" x14ac:dyDescent="0.2">
      <c r="A9">
        <v>3</v>
      </c>
      <c r="B9" t="s">
        <v>3</v>
      </c>
      <c r="C9" s="1">
        <v>92.92</v>
      </c>
      <c r="D9" s="1">
        <v>0</v>
      </c>
      <c r="E9" s="1">
        <v>0</v>
      </c>
      <c r="F9" s="1">
        <v>0</v>
      </c>
      <c r="G9" s="1">
        <v>0</v>
      </c>
    </row>
    <row r="10" spans="1:7" x14ac:dyDescent="0.2">
      <c r="A10">
        <v>8</v>
      </c>
      <c r="B10" t="s">
        <v>4</v>
      </c>
      <c r="C10" s="1">
        <v>2993.1325000000002</v>
      </c>
      <c r="D10" s="1">
        <v>2999.3786</v>
      </c>
      <c r="E10" s="1">
        <v>2999.9850000000001</v>
      </c>
      <c r="F10" s="1">
        <v>5966.1469999999999</v>
      </c>
      <c r="G10" s="1">
        <v>2661.5</v>
      </c>
    </row>
    <row r="11" spans="1:7" x14ac:dyDescent="0.2">
      <c r="A11">
        <v>9</v>
      </c>
      <c r="B11" t="s">
        <v>5</v>
      </c>
      <c r="C11" s="1">
        <v>6915.75324</v>
      </c>
      <c r="D11" s="1">
        <v>24676.9879</v>
      </c>
      <c r="E11" s="1">
        <v>6798.2754000000004</v>
      </c>
      <c r="F11" s="1">
        <v>7540.01775</v>
      </c>
      <c r="G11" s="1">
        <v>4949.0450000000001</v>
      </c>
    </row>
    <row r="12" spans="1:7" x14ac:dyDescent="0.2">
      <c r="A12">
        <v>16</v>
      </c>
      <c r="B12" t="s">
        <v>6</v>
      </c>
      <c r="C12" s="1">
        <v>7137.8394600000001</v>
      </c>
      <c r="D12" s="1">
        <v>37168.231</v>
      </c>
      <c r="E12" s="1">
        <v>47397.836000000003</v>
      </c>
      <c r="F12" s="1">
        <v>70577.679999999993</v>
      </c>
      <c r="G12" s="1">
        <v>46284.87</v>
      </c>
    </row>
    <row r="13" spans="1:7" x14ac:dyDescent="0.2">
      <c r="A13">
        <v>17</v>
      </c>
      <c r="B13" t="s">
        <v>7</v>
      </c>
      <c r="C13" s="1">
        <v>39585.739959999999</v>
      </c>
      <c r="D13" s="1">
        <v>44549.053399999997</v>
      </c>
      <c r="E13" s="1">
        <v>44632.533539999997</v>
      </c>
      <c r="F13" s="1">
        <v>44912.027000000002</v>
      </c>
      <c r="G13" s="1">
        <v>44484.752999999997</v>
      </c>
    </row>
    <row r="14" spans="1:7" x14ac:dyDescent="0.2">
      <c r="A14">
        <v>18</v>
      </c>
      <c r="B14" t="s">
        <v>18</v>
      </c>
      <c r="C14" s="6">
        <v>0</v>
      </c>
      <c r="D14" s="1">
        <v>1250</v>
      </c>
      <c r="E14" s="1">
        <v>0</v>
      </c>
      <c r="F14" s="1">
        <v>0</v>
      </c>
      <c r="G14" s="1">
        <v>5000</v>
      </c>
    </row>
    <row r="15" spans="1:7" x14ac:dyDescent="0.2">
      <c r="A15">
        <v>31</v>
      </c>
      <c r="B15" t="s">
        <v>40</v>
      </c>
      <c r="C15" s="6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">
      <c r="A16">
        <v>102</v>
      </c>
      <c r="B16" t="s">
        <v>24</v>
      </c>
      <c r="C16" s="1">
        <v>7200</v>
      </c>
      <c r="D16" s="1">
        <v>7200</v>
      </c>
      <c r="E16" s="1">
        <v>6976.90625</v>
      </c>
      <c r="F16" s="1">
        <v>7200</v>
      </c>
      <c r="G16" s="1">
        <v>4320</v>
      </c>
    </row>
    <row r="17" spans="1:7" x14ac:dyDescent="0.2">
      <c r="A17">
        <v>103</v>
      </c>
      <c r="B17" t="s">
        <v>8</v>
      </c>
      <c r="C17" s="1">
        <v>2999.0819999999999</v>
      </c>
      <c r="D17" s="1">
        <v>2969.9090000000001</v>
      </c>
      <c r="E17" s="1">
        <v>2999.1860000000001</v>
      </c>
      <c r="F17" s="1">
        <v>3000</v>
      </c>
      <c r="G17" s="1">
        <v>0</v>
      </c>
    </row>
    <row r="18" spans="1:7" x14ac:dyDescent="0.2">
      <c r="A18">
        <v>105</v>
      </c>
      <c r="B18" t="s">
        <v>21</v>
      </c>
      <c r="C18" s="1">
        <v>0</v>
      </c>
      <c r="D18" s="1">
        <v>29930.413</v>
      </c>
      <c r="E18" s="1">
        <v>32870</v>
      </c>
      <c r="F18" s="1">
        <v>37158</v>
      </c>
      <c r="G18" s="1">
        <v>39190</v>
      </c>
    </row>
    <row r="19" spans="1:7" x14ac:dyDescent="0.2">
      <c r="A19">
        <v>109</v>
      </c>
      <c r="B19" t="s">
        <v>25</v>
      </c>
      <c r="C19" s="1">
        <v>0</v>
      </c>
      <c r="D19" s="1">
        <v>0</v>
      </c>
      <c r="E19" s="1">
        <v>149.5</v>
      </c>
      <c r="F19" s="1">
        <v>352.52600000000001</v>
      </c>
      <c r="G19" s="1">
        <v>175.4</v>
      </c>
    </row>
    <row r="20" spans="1:7" x14ac:dyDescent="0.2">
      <c r="A20">
        <v>110</v>
      </c>
      <c r="B20" t="s">
        <v>26</v>
      </c>
      <c r="C20" s="1">
        <v>0</v>
      </c>
      <c r="D20" s="1">
        <v>0</v>
      </c>
      <c r="E20" s="1">
        <v>864</v>
      </c>
      <c r="F20" s="1">
        <v>1867.5</v>
      </c>
      <c r="G20" s="1">
        <v>762</v>
      </c>
    </row>
    <row r="21" spans="1:7" x14ac:dyDescent="0.2">
      <c r="A21">
        <v>112</v>
      </c>
      <c r="B21" t="s">
        <v>33</v>
      </c>
      <c r="C21" s="1">
        <v>0</v>
      </c>
      <c r="D21" s="1">
        <v>0</v>
      </c>
      <c r="E21" s="1">
        <v>0</v>
      </c>
      <c r="F21" s="1">
        <v>893.65210000000002</v>
      </c>
      <c r="G21" s="1">
        <v>667.86199999999997</v>
      </c>
    </row>
    <row r="22" spans="1:7" x14ac:dyDescent="0.2">
      <c r="A22">
        <v>114</v>
      </c>
      <c r="B22" t="s">
        <v>34</v>
      </c>
      <c r="C22" s="1">
        <v>0</v>
      </c>
      <c r="D22" s="1">
        <v>0</v>
      </c>
      <c r="E22" s="1">
        <v>0</v>
      </c>
      <c r="F22" s="1">
        <v>460.78500000000003</v>
      </c>
      <c r="G22" s="1">
        <v>0</v>
      </c>
    </row>
    <row r="23" spans="1:7" x14ac:dyDescent="0.2">
      <c r="A23">
        <v>200</v>
      </c>
      <c r="B23" t="s">
        <v>9</v>
      </c>
      <c r="C23" s="1">
        <v>2133</v>
      </c>
      <c r="D23" s="1">
        <v>2200</v>
      </c>
      <c r="E23" s="1">
        <v>2200</v>
      </c>
      <c r="F23" s="1">
        <v>2200</v>
      </c>
      <c r="G23" s="1">
        <v>0</v>
      </c>
    </row>
    <row r="24" spans="1:7" x14ac:dyDescent="0.2">
      <c r="A24">
        <v>201</v>
      </c>
      <c r="B24" t="s">
        <v>10</v>
      </c>
      <c r="C24" s="1">
        <v>700</v>
      </c>
      <c r="D24" s="1">
        <v>700</v>
      </c>
      <c r="E24" s="1">
        <v>700</v>
      </c>
      <c r="F24" s="1">
        <v>500</v>
      </c>
      <c r="G24" s="1">
        <v>0</v>
      </c>
    </row>
    <row r="25" spans="1:7" x14ac:dyDescent="0.2">
      <c r="A25">
        <v>204</v>
      </c>
      <c r="B25" t="s">
        <v>11</v>
      </c>
      <c r="C25" s="1">
        <v>9920</v>
      </c>
      <c r="D25" s="1">
        <v>10200</v>
      </c>
      <c r="E25" s="1">
        <v>10200</v>
      </c>
      <c r="F25" s="1">
        <v>10200</v>
      </c>
      <c r="G25" s="1">
        <v>7910</v>
      </c>
    </row>
    <row r="26" spans="1:7" x14ac:dyDescent="0.2">
      <c r="A26">
        <v>205</v>
      </c>
      <c r="B26" t="s">
        <v>12</v>
      </c>
      <c r="C26" s="1">
        <v>8940.7957100000003</v>
      </c>
      <c r="D26" s="1">
        <v>10369.799999999999</v>
      </c>
      <c r="E26" s="1">
        <v>0</v>
      </c>
      <c r="F26" s="1">
        <v>0</v>
      </c>
      <c r="G26" s="1">
        <v>0</v>
      </c>
    </row>
    <row r="27" spans="1:7" x14ac:dyDescent="0.2">
      <c r="A27">
        <v>208</v>
      </c>
      <c r="B27" t="s">
        <v>22</v>
      </c>
      <c r="C27" s="1">
        <v>0</v>
      </c>
      <c r="D27" s="1">
        <v>2622.7179999999998</v>
      </c>
      <c r="E27" s="1">
        <v>0</v>
      </c>
      <c r="F27" s="1">
        <v>0</v>
      </c>
      <c r="G27" s="1">
        <v>0</v>
      </c>
    </row>
    <row r="28" spans="1:7" x14ac:dyDescent="0.2">
      <c r="A28">
        <v>209</v>
      </c>
      <c r="B28" t="s">
        <v>27</v>
      </c>
      <c r="C28" s="1">
        <v>0</v>
      </c>
      <c r="D28" s="1">
        <v>0</v>
      </c>
      <c r="E28" s="1">
        <v>24528.428</v>
      </c>
      <c r="F28" s="1">
        <v>33989.478200000005</v>
      </c>
      <c r="G28" s="1">
        <v>0</v>
      </c>
    </row>
    <row r="29" spans="1:7" x14ac:dyDescent="0.2">
      <c r="A29">
        <v>210</v>
      </c>
      <c r="B29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770</v>
      </c>
    </row>
    <row r="30" spans="1:7" x14ac:dyDescent="0.2">
      <c r="A30">
        <v>211</v>
      </c>
      <c r="B30" t="s">
        <v>42</v>
      </c>
      <c r="C30" s="1">
        <v>0</v>
      </c>
      <c r="D30" s="1">
        <v>0</v>
      </c>
      <c r="E30" s="1">
        <v>0</v>
      </c>
      <c r="F30" s="1">
        <v>0</v>
      </c>
      <c r="G30" s="1">
        <v>60</v>
      </c>
    </row>
    <row r="31" spans="1:7" x14ac:dyDescent="0.2">
      <c r="A31">
        <v>212</v>
      </c>
      <c r="B31" t="s">
        <v>43</v>
      </c>
      <c r="C31" s="1">
        <v>0</v>
      </c>
      <c r="D31" s="1">
        <v>0</v>
      </c>
      <c r="E31" s="1">
        <v>0</v>
      </c>
      <c r="F31" s="1">
        <v>0</v>
      </c>
      <c r="G31" s="1">
        <v>16511.900000000001</v>
      </c>
    </row>
    <row r="32" spans="1:7" x14ac:dyDescent="0.2">
      <c r="A32">
        <v>254</v>
      </c>
      <c r="B32" t="s">
        <v>35</v>
      </c>
      <c r="C32" s="1">
        <v>0</v>
      </c>
      <c r="D32" s="1">
        <v>0</v>
      </c>
      <c r="E32" s="1">
        <v>0</v>
      </c>
      <c r="F32" s="1">
        <v>2500</v>
      </c>
      <c r="G32" s="1">
        <v>0</v>
      </c>
    </row>
    <row r="33" spans="1:9" x14ac:dyDescent="0.2">
      <c r="A33">
        <v>255</v>
      </c>
      <c r="B33" t="s">
        <v>36</v>
      </c>
      <c r="C33" s="1">
        <v>0</v>
      </c>
      <c r="D33" s="1">
        <v>0</v>
      </c>
      <c r="E33" s="1">
        <v>0</v>
      </c>
      <c r="F33" s="1">
        <v>178</v>
      </c>
      <c r="G33" s="1">
        <v>0</v>
      </c>
    </row>
    <row r="34" spans="1:9" x14ac:dyDescent="0.2">
      <c r="A34">
        <v>405</v>
      </c>
      <c r="B34" t="s">
        <v>28</v>
      </c>
      <c r="C34" s="1">
        <v>0</v>
      </c>
      <c r="D34" s="1">
        <v>4000</v>
      </c>
      <c r="E34" s="1">
        <v>5780</v>
      </c>
      <c r="F34" s="1">
        <v>5780</v>
      </c>
      <c r="G34" s="1">
        <v>0</v>
      </c>
    </row>
    <row r="35" spans="1:9" x14ac:dyDescent="0.2">
      <c r="A35">
        <v>406</v>
      </c>
      <c r="B35" t="s">
        <v>13</v>
      </c>
      <c r="C35" s="1">
        <v>9999.9734100000005</v>
      </c>
      <c r="D35" s="1">
        <v>10000</v>
      </c>
      <c r="E35" s="1">
        <v>0</v>
      </c>
      <c r="F35" s="1">
        <v>0</v>
      </c>
      <c r="G35" s="1">
        <v>0</v>
      </c>
    </row>
    <row r="36" spans="1:9" x14ac:dyDescent="0.2">
      <c r="A36">
        <v>407</v>
      </c>
      <c r="B36" t="s">
        <v>29</v>
      </c>
      <c r="C36" s="1">
        <v>0</v>
      </c>
      <c r="D36" s="1">
        <v>0</v>
      </c>
      <c r="E36" s="1">
        <v>935.9905</v>
      </c>
      <c r="F36" s="1">
        <v>1000</v>
      </c>
      <c r="G36" s="1">
        <v>0</v>
      </c>
    </row>
    <row r="37" spans="1:9" x14ac:dyDescent="0.2">
      <c r="A37">
        <v>408</v>
      </c>
      <c r="B37" t="s">
        <v>30</v>
      </c>
      <c r="C37" s="1">
        <v>0</v>
      </c>
      <c r="D37" s="1">
        <v>0</v>
      </c>
      <c r="E37" s="1">
        <v>1000</v>
      </c>
      <c r="F37" s="1">
        <v>1000</v>
      </c>
      <c r="G37" s="1">
        <v>0</v>
      </c>
    </row>
    <row r="38" spans="1:9" x14ac:dyDescent="0.2">
      <c r="A38">
        <v>409</v>
      </c>
      <c r="B38" t="s">
        <v>37</v>
      </c>
      <c r="C38" s="1">
        <v>0</v>
      </c>
      <c r="D38" s="1">
        <v>0</v>
      </c>
      <c r="E38" s="1">
        <v>0</v>
      </c>
      <c r="F38" s="1">
        <v>1250</v>
      </c>
      <c r="G38" s="1">
        <v>0</v>
      </c>
    </row>
    <row r="39" spans="1:9" x14ac:dyDescent="0.2">
      <c r="A39">
        <v>410</v>
      </c>
      <c r="B39" t="s">
        <v>44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9" x14ac:dyDescent="0.2">
      <c r="A40">
        <v>411</v>
      </c>
      <c r="B40" t="s">
        <v>45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9" x14ac:dyDescent="0.2">
      <c r="A41">
        <v>550</v>
      </c>
      <c r="B41" t="s">
        <v>14</v>
      </c>
      <c r="C41" s="1">
        <v>21098.505000000001</v>
      </c>
      <c r="D41" s="1">
        <v>19020.267</v>
      </c>
      <c r="E41" s="1">
        <v>19472.791000000001</v>
      </c>
      <c r="F41" s="1">
        <v>17561.276000000002</v>
      </c>
      <c r="G41" s="1">
        <v>3950.8180000000002</v>
      </c>
    </row>
    <row r="42" spans="1:9" x14ac:dyDescent="0.2">
      <c r="A42">
        <v>552</v>
      </c>
      <c r="B42" t="s">
        <v>15</v>
      </c>
      <c r="C42" s="1">
        <v>5799.1779999999999</v>
      </c>
      <c r="D42" s="1">
        <v>5911.04</v>
      </c>
      <c r="E42" s="1">
        <v>6656</v>
      </c>
      <c r="F42" s="1">
        <v>6953.1629999999996</v>
      </c>
      <c r="G42" s="1">
        <v>3000</v>
      </c>
    </row>
    <row r="43" spans="1:9" x14ac:dyDescent="0.2">
      <c r="A43">
        <v>553</v>
      </c>
      <c r="B43" t="s">
        <v>46</v>
      </c>
      <c r="C43" s="1">
        <v>0</v>
      </c>
      <c r="D43" s="1">
        <v>0</v>
      </c>
      <c r="E43" s="1">
        <v>0</v>
      </c>
      <c r="F43" s="1">
        <v>0</v>
      </c>
      <c r="G43" s="1">
        <v>477.4</v>
      </c>
    </row>
    <row r="44" spans="1:9" x14ac:dyDescent="0.2">
      <c r="A44">
        <v>605</v>
      </c>
      <c r="B44" t="s">
        <v>16</v>
      </c>
      <c r="C44" s="1">
        <v>14408.87</v>
      </c>
      <c r="D44" s="1">
        <v>14774</v>
      </c>
      <c r="E44" s="1">
        <v>12000</v>
      </c>
      <c r="F44" s="1">
        <v>0</v>
      </c>
      <c r="G44" s="1">
        <v>8434.5</v>
      </c>
    </row>
    <row r="45" spans="1:9" x14ac:dyDescent="0.2">
      <c r="A45" s="2" t="s">
        <v>20</v>
      </c>
      <c r="B45" s="3" t="s">
        <v>19</v>
      </c>
      <c r="C45" s="5">
        <v>9000</v>
      </c>
      <c r="D45" s="5">
        <v>0</v>
      </c>
      <c r="E45" s="5">
        <v>0</v>
      </c>
      <c r="F45" s="5">
        <v>0</v>
      </c>
      <c r="G45" s="5">
        <v>0</v>
      </c>
      <c r="H45" s="4"/>
      <c r="I45" s="4"/>
    </row>
    <row r="46" spans="1:9" x14ac:dyDescent="0.2">
      <c r="A46" s="2">
        <v>606</v>
      </c>
      <c r="B46" s="4" t="s">
        <v>31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4"/>
      <c r="I46" s="4"/>
    </row>
    <row r="47" spans="1:9" x14ac:dyDescent="0.2">
      <c r="A47" s="2">
        <v>608</v>
      </c>
      <c r="B47" s="3" t="s">
        <v>23</v>
      </c>
      <c r="C47" s="5">
        <v>0</v>
      </c>
      <c r="D47" s="5">
        <v>10670</v>
      </c>
      <c r="E47" s="5">
        <v>11620</v>
      </c>
      <c r="F47" s="7">
        <v>7238.9449999999997</v>
      </c>
      <c r="G47" s="7">
        <v>6103.5230000000001</v>
      </c>
      <c r="H47" s="4"/>
      <c r="I47" s="4"/>
    </row>
    <row r="48" spans="1:9" x14ac:dyDescent="0.2">
      <c r="A48" s="2">
        <v>610</v>
      </c>
      <c r="B48" s="3" t="s">
        <v>38</v>
      </c>
      <c r="C48" s="5">
        <v>0</v>
      </c>
      <c r="D48" s="5">
        <v>0</v>
      </c>
      <c r="E48" s="5">
        <v>0</v>
      </c>
      <c r="F48" s="7">
        <v>7500</v>
      </c>
      <c r="G48" s="7">
        <v>0</v>
      </c>
      <c r="H48" s="4"/>
      <c r="I48" s="4"/>
    </row>
    <row r="49" spans="2:7" x14ac:dyDescent="0.2">
      <c r="B49" t="s">
        <v>17</v>
      </c>
      <c r="C49" s="1">
        <f>SUM(C7:C48)</f>
        <v>187874.40028</v>
      </c>
      <c r="D49" s="1">
        <f>SUM(D7:D48)</f>
        <v>297946.0073</v>
      </c>
      <c r="E49" s="1">
        <f>SUM(E7:E48)</f>
        <v>300257.75819000002</v>
      </c>
      <c r="F49" s="1">
        <f>SUM(F7:F48)</f>
        <v>365531.84455000004</v>
      </c>
      <c r="G49" s="1">
        <f>SUM(G7:G48)</f>
        <v>248629.07699999996</v>
      </c>
    </row>
    <row r="50" spans="2:7" x14ac:dyDescent="0.2">
      <c r="D50" s="1"/>
      <c r="E50" s="1"/>
    </row>
    <row r="51" spans="2:7" x14ac:dyDescent="0.2">
      <c r="D51" s="1"/>
    </row>
    <row r="52" spans="2:7" x14ac:dyDescent="0.2">
      <c r="D52" s="1"/>
    </row>
    <row r="53" spans="2:7" x14ac:dyDescent="0.2">
      <c r="D53" s="1"/>
    </row>
    <row r="54" spans="2:7" x14ac:dyDescent="0.2">
      <c r="D54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6:I49"/>
  <sheetViews>
    <sheetView topLeftCell="C1" workbookViewId="0">
      <selection activeCell="E4" sqref="E4"/>
    </sheetView>
  </sheetViews>
  <sheetFormatPr defaultRowHeight="12.75" x14ac:dyDescent="0.2"/>
  <cols>
    <col min="2" max="2" width="66.28515625" customWidth="1"/>
    <col min="3" max="3" width="22.5703125" customWidth="1"/>
    <col min="4" max="4" width="14.7109375" customWidth="1"/>
    <col min="5" max="5" width="16.5703125" customWidth="1"/>
    <col min="6" max="7" width="14" customWidth="1"/>
  </cols>
  <sheetData>
    <row r="6" spans="1:7" x14ac:dyDescent="0.2">
      <c r="A6" t="s">
        <v>0</v>
      </c>
      <c r="B6" t="s">
        <v>32</v>
      </c>
      <c r="C6">
        <v>2005</v>
      </c>
      <c r="D6">
        <v>2006</v>
      </c>
      <c r="E6">
        <v>2007</v>
      </c>
      <c r="F6">
        <v>2008</v>
      </c>
      <c r="G6" s="8" t="s">
        <v>39</v>
      </c>
    </row>
    <row r="7" spans="1:7" x14ac:dyDescent="0.2">
      <c r="A7">
        <v>1</v>
      </c>
      <c r="B7" t="s">
        <v>1</v>
      </c>
      <c r="C7" s="1">
        <f>'dotační titluy 2005 - 2009'!C7/1000</f>
        <v>33.461500000000001</v>
      </c>
      <c r="D7" s="1">
        <f>'dotační titluy 2005 - 2009'!D7/1000</f>
        <v>50.247008999999998</v>
      </c>
      <c r="E7" s="1">
        <f>'dotační titluy 2005 - 2009'!E7/1000</f>
        <v>52.372999999999998</v>
      </c>
      <c r="F7" s="1">
        <f>'dotační titluy 2005 - 2009'!F7/1000</f>
        <v>78.861348499999991</v>
      </c>
      <c r="G7" s="1">
        <f>'dotační titluy 2005 - 2009'!G7/1000</f>
        <v>45.134999999999998</v>
      </c>
    </row>
    <row r="8" spans="1:7" x14ac:dyDescent="0.2">
      <c r="A8">
        <v>2</v>
      </c>
      <c r="B8" t="s">
        <v>2</v>
      </c>
      <c r="C8" s="1">
        <f>'dotační titluy 2005 - 2009'!C8/1000</f>
        <v>5.488111</v>
      </c>
      <c r="D8" s="1">
        <f>'dotační titluy 2005 - 2009'!D8/1000</f>
        <v>6.4872004000000008</v>
      </c>
      <c r="E8" s="1">
        <f>'dotační titluy 2005 - 2009'!E8/1000</f>
        <v>7.1033265000000005</v>
      </c>
      <c r="F8" s="1">
        <f>'dotační titluy 2005 - 2009'!F8/1000</f>
        <v>8.8912990000000001</v>
      </c>
      <c r="G8" s="1">
        <f>'dotační titluy 2005 - 2009'!G8/1000</f>
        <v>7.7805059999999999</v>
      </c>
    </row>
    <row r="9" spans="1:7" x14ac:dyDescent="0.2">
      <c r="A9">
        <v>3</v>
      </c>
      <c r="B9" t="s">
        <v>3</v>
      </c>
      <c r="C9" s="1">
        <f>'dotační titluy 2005 - 2009'!C9/1000</f>
        <v>9.2920000000000003E-2</v>
      </c>
      <c r="D9" s="1">
        <f>'dotační titluy 2005 - 2009'!D9/1000</f>
        <v>0</v>
      </c>
      <c r="E9" s="1">
        <f>'dotační titluy 2005 - 2009'!E9/1000</f>
        <v>0</v>
      </c>
      <c r="F9" s="1">
        <f>'dotační titluy 2005 - 2009'!F9/1000</f>
        <v>0</v>
      </c>
      <c r="G9" s="1">
        <f>'dotační titluy 2005 - 2009'!G9/1000</f>
        <v>0</v>
      </c>
    </row>
    <row r="10" spans="1:7" x14ac:dyDescent="0.2">
      <c r="A10">
        <v>8</v>
      </c>
      <c r="B10" t="s">
        <v>4</v>
      </c>
      <c r="C10" s="1">
        <f>'dotační titluy 2005 - 2009'!C10/1000</f>
        <v>2.9931325000000002</v>
      </c>
      <c r="D10" s="1">
        <f>'dotační titluy 2005 - 2009'!D10/1000</f>
        <v>2.9993786</v>
      </c>
      <c r="E10" s="1">
        <f>'dotační titluy 2005 - 2009'!E10/1000</f>
        <v>2.9999850000000001</v>
      </c>
      <c r="F10" s="1">
        <f>'dotační titluy 2005 - 2009'!F10/1000</f>
        <v>5.9661470000000003</v>
      </c>
      <c r="G10" s="1">
        <f>'dotační titluy 2005 - 2009'!G10/1000</f>
        <v>2.6615000000000002</v>
      </c>
    </row>
    <row r="11" spans="1:7" x14ac:dyDescent="0.2">
      <c r="A11">
        <v>9</v>
      </c>
      <c r="B11" t="s">
        <v>5</v>
      </c>
      <c r="C11" s="1">
        <f>'dotační titluy 2005 - 2009'!C11/1000</f>
        <v>6.9157532399999999</v>
      </c>
      <c r="D11" s="1">
        <f>'dotační titluy 2005 - 2009'!D11/1000</f>
        <v>24.6769879</v>
      </c>
      <c r="E11" s="1">
        <f>'dotační titluy 2005 - 2009'!E11/1000</f>
        <v>6.7982754000000005</v>
      </c>
      <c r="F11" s="1">
        <f>'dotační titluy 2005 - 2009'!F11/1000</f>
        <v>7.5400177499999996</v>
      </c>
      <c r="G11" s="1">
        <f>'dotační titluy 2005 - 2009'!G11/1000</f>
        <v>4.9490449999999999</v>
      </c>
    </row>
    <row r="12" spans="1:7" x14ac:dyDescent="0.2">
      <c r="A12">
        <v>16</v>
      </c>
      <c r="B12" t="s">
        <v>6</v>
      </c>
      <c r="C12" s="1">
        <f>'dotační titluy 2005 - 2009'!C12/1000</f>
        <v>7.1378394600000004</v>
      </c>
      <c r="D12" s="1">
        <f>'dotační titluy 2005 - 2009'!D12/1000</f>
        <v>37.168230999999999</v>
      </c>
      <c r="E12" s="1">
        <f>'dotační titluy 2005 - 2009'!E12/1000</f>
        <v>47.397836000000005</v>
      </c>
      <c r="F12" s="1">
        <f>'dotační titluy 2005 - 2009'!F12/1000</f>
        <v>70.577679999999987</v>
      </c>
      <c r="G12" s="1">
        <f>'dotační titluy 2005 - 2009'!G12/1000</f>
        <v>46.284870000000005</v>
      </c>
    </row>
    <row r="13" spans="1:7" x14ac:dyDescent="0.2">
      <c r="A13">
        <v>17</v>
      </c>
      <c r="B13" t="s">
        <v>7</v>
      </c>
      <c r="C13" s="1">
        <f>'dotační titluy 2005 - 2009'!C13/1000</f>
        <v>39.585739959999998</v>
      </c>
      <c r="D13" s="1">
        <f>'dotační titluy 2005 - 2009'!D13/1000</f>
        <v>44.549053399999998</v>
      </c>
      <c r="E13" s="1">
        <f>'dotační titluy 2005 - 2009'!E13/1000</f>
        <v>44.632533539999997</v>
      </c>
      <c r="F13" s="1">
        <f>'dotační titluy 2005 - 2009'!F13/1000</f>
        <v>44.912027000000002</v>
      </c>
      <c r="G13" s="1">
        <f>'dotační titluy 2005 - 2009'!G13/1000</f>
        <v>44.484752999999998</v>
      </c>
    </row>
    <row r="14" spans="1:7" x14ac:dyDescent="0.2">
      <c r="A14">
        <v>18</v>
      </c>
      <c r="B14" t="s">
        <v>18</v>
      </c>
      <c r="C14" s="1">
        <f>'dotační titluy 2005 - 2009'!C14/1000</f>
        <v>0</v>
      </c>
      <c r="D14" s="1">
        <f>'dotační titluy 2005 - 2009'!D14/1000</f>
        <v>1.25</v>
      </c>
      <c r="E14" s="1">
        <f>'dotační titluy 2005 - 2009'!E14/1000</f>
        <v>0</v>
      </c>
      <c r="F14" s="1">
        <f>'dotační titluy 2005 - 2009'!F14/1000</f>
        <v>0</v>
      </c>
      <c r="G14" s="1">
        <f>'dotační titluy 2005 - 2009'!G14/1000</f>
        <v>5</v>
      </c>
    </row>
    <row r="15" spans="1:7" x14ac:dyDescent="0.2">
      <c r="A15">
        <v>31</v>
      </c>
      <c r="B15" t="s">
        <v>40</v>
      </c>
      <c r="C15" s="1">
        <f>'dotační titluy 2005 - 2009'!C15/1000</f>
        <v>0</v>
      </c>
      <c r="D15" s="1">
        <f>'dotační titluy 2005 - 2009'!D15/1000</f>
        <v>0</v>
      </c>
      <c r="E15" s="1">
        <f>'dotační titluy 2005 - 2009'!E15/1000</f>
        <v>0</v>
      </c>
      <c r="F15" s="1">
        <f>'dotační titluy 2005 - 2009'!F15/1000</f>
        <v>0</v>
      </c>
      <c r="G15" s="1">
        <f>'dotační titluy 2005 - 2009'!G15/1000</f>
        <v>0</v>
      </c>
    </row>
    <row r="16" spans="1:7" x14ac:dyDescent="0.2">
      <c r="A16">
        <v>102</v>
      </c>
      <c r="B16" t="s">
        <v>24</v>
      </c>
      <c r="C16" s="1">
        <f>'dotační titluy 2005 - 2009'!C16/1000</f>
        <v>7.2</v>
      </c>
      <c r="D16" s="1">
        <f>'dotační titluy 2005 - 2009'!D16/1000</f>
        <v>7.2</v>
      </c>
      <c r="E16" s="1">
        <f>'dotační titluy 2005 - 2009'!E16/1000</f>
        <v>6.9769062499999999</v>
      </c>
      <c r="F16" s="1">
        <f>'dotační titluy 2005 - 2009'!F16/1000</f>
        <v>7.2</v>
      </c>
      <c r="G16" s="1">
        <f>'dotační titluy 2005 - 2009'!G16/1000</f>
        <v>4.32</v>
      </c>
    </row>
    <row r="17" spans="1:7" x14ac:dyDescent="0.2">
      <c r="A17">
        <v>103</v>
      </c>
      <c r="B17" t="s">
        <v>8</v>
      </c>
      <c r="C17" s="1">
        <f>'dotační titluy 2005 - 2009'!C17/1000</f>
        <v>2.999082</v>
      </c>
      <c r="D17" s="1">
        <f>'dotační titluy 2005 - 2009'!D17/1000</f>
        <v>2.9699089999999999</v>
      </c>
      <c r="E17" s="1">
        <f>'dotační titluy 2005 - 2009'!E17/1000</f>
        <v>2.9991860000000004</v>
      </c>
      <c r="F17" s="1">
        <f>'dotační titluy 2005 - 2009'!F17/1000</f>
        <v>3</v>
      </c>
      <c r="G17" s="1">
        <f>'dotační titluy 2005 - 2009'!G17/1000</f>
        <v>0</v>
      </c>
    </row>
    <row r="18" spans="1:7" x14ac:dyDescent="0.2">
      <c r="A18">
        <v>105</v>
      </c>
      <c r="B18" t="s">
        <v>21</v>
      </c>
      <c r="C18" s="1">
        <f>'dotační titluy 2005 - 2009'!C18/1000</f>
        <v>0</v>
      </c>
      <c r="D18" s="1">
        <f>'dotační titluy 2005 - 2009'!D18/1000</f>
        <v>29.930413000000001</v>
      </c>
      <c r="E18" s="1">
        <f>'dotační titluy 2005 - 2009'!E18/1000</f>
        <v>32.869999999999997</v>
      </c>
      <c r="F18" s="1">
        <f>'dotační titluy 2005 - 2009'!F18/1000</f>
        <v>37.158000000000001</v>
      </c>
      <c r="G18" s="1">
        <f>'dotační titluy 2005 - 2009'!G18/1000</f>
        <v>39.19</v>
      </c>
    </row>
    <row r="19" spans="1:7" x14ac:dyDescent="0.2">
      <c r="A19">
        <v>109</v>
      </c>
      <c r="B19" t="s">
        <v>25</v>
      </c>
      <c r="C19" s="1">
        <f>'dotační titluy 2005 - 2009'!C19/1000</f>
        <v>0</v>
      </c>
      <c r="D19" s="1">
        <f>'dotační titluy 2005 - 2009'!D19/1000</f>
        <v>0</v>
      </c>
      <c r="E19" s="1">
        <f>'dotační titluy 2005 - 2009'!E19/1000</f>
        <v>0.14949999999999999</v>
      </c>
      <c r="F19" s="1">
        <f>'dotační titluy 2005 - 2009'!F19/1000</f>
        <v>0.35252600000000001</v>
      </c>
      <c r="G19" s="1">
        <f>'dotační titluy 2005 - 2009'!G19/1000</f>
        <v>0.1754</v>
      </c>
    </row>
    <row r="20" spans="1:7" x14ac:dyDescent="0.2">
      <c r="A20">
        <v>110</v>
      </c>
      <c r="B20" t="s">
        <v>26</v>
      </c>
      <c r="C20" s="1">
        <f>'dotační titluy 2005 - 2009'!C20/1000</f>
        <v>0</v>
      </c>
      <c r="D20" s="1">
        <f>'dotační titluy 2005 - 2009'!D20/1000</f>
        <v>0</v>
      </c>
      <c r="E20" s="1">
        <f>'dotační titluy 2005 - 2009'!E20/1000</f>
        <v>0.86399999999999999</v>
      </c>
      <c r="F20" s="1">
        <f>'dotační titluy 2005 - 2009'!F20/1000</f>
        <v>1.8674999999999999</v>
      </c>
      <c r="G20" s="1">
        <f>'dotační titluy 2005 - 2009'!G20/1000</f>
        <v>0.76200000000000001</v>
      </c>
    </row>
    <row r="21" spans="1:7" x14ac:dyDescent="0.2">
      <c r="A21">
        <v>112</v>
      </c>
      <c r="B21" t="s">
        <v>33</v>
      </c>
      <c r="C21" s="1">
        <f>'dotační titluy 2005 - 2009'!C21/1000</f>
        <v>0</v>
      </c>
      <c r="D21" s="1">
        <f>'dotační titluy 2005 - 2009'!D21/1000</f>
        <v>0</v>
      </c>
      <c r="E21" s="1">
        <f>'dotační titluy 2005 - 2009'!E21/1000</f>
        <v>0</v>
      </c>
      <c r="F21" s="1">
        <f>'dotační titluy 2005 - 2009'!F21/1000</f>
        <v>0.89365210000000006</v>
      </c>
      <c r="G21" s="1">
        <f>'dotační titluy 2005 - 2009'!G21/1000</f>
        <v>0.66786199999999996</v>
      </c>
    </row>
    <row r="22" spans="1:7" x14ac:dyDescent="0.2">
      <c r="A22">
        <v>114</v>
      </c>
      <c r="B22" t="s">
        <v>34</v>
      </c>
      <c r="C22" s="1">
        <f>'dotační titluy 2005 - 2009'!C22/1000</f>
        <v>0</v>
      </c>
      <c r="D22" s="1">
        <f>'dotační titluy 2005 - 2009'!D22/1000</f>
        <v>0</v>
      </c>
      <c r="E22" s="1">
        <f>'dotační titluy 2005 - 2009'!E22/1000</f>
        <v>0</v>
      </c>
      <c r="F22" s="1">
        <f>'dotační titluy 2005 - 2009'!F22/1000</f>
        <v>0.460785</v>
      </c>
      <c r="G22" s="1">
        <f>'dotační titluy 2005 - 2009'!G22/1000</f>
        <v>0</v>
      </c>
    </row>
    <row r="23" spans="1:7" x14ac:dyDescent="0.2">
      <c r="A23">
        <v>200</v>
      </c>
      <c r="B23" t="s">
        <v>9</v>
      </c>
      <c r="C23" s="1">
        <f>'dotační titluy 2005 - 2009'!C23/1000</f>
        <v>2.133</v>
      </c>
      <c r="D23" s="1">
        <f>'dotační titluy 2005 - 2009'!D23/1000</f>
        <v>2.2000000000000002</v>
      </c>
      <c r="E23" s="1">
        <f>'dotační titluy 2005 - 2009'!E23/1000</f>
        <v>2.2000000000000002</v>
      </c>
      <c r="F23" s="1">
        <f>'dotační titluy 2005 - 2009'!F23/1000</f>
        <v>2.2000000000000002</v>
      </c>
      <c r="G23" s="1">
        <f>'dotační titluy 2005 - 2009'!G23/1000</f>
        <v>0</v>
      </c>
    </row>
    <row r="24" spans="1:7" x14ac:dyDescent="0.2">
      <c r="A24">
        <v>201</v>
      </c>
      <c r="B24" t="s">
        <v>10</v>
      </c>
      <c r="C24" s="1">
        <f>'dotační titluy 2005 - 2009'!C24/1000</f>
        <v>0.7</v>
      </c>
      <c r="D24" s="1">
        <f>'dotační titluy 2005 - 2009'!D24/1000</f>
        <v>0.7</v>
      </c>
      <c r="E24" s="1">
        <f>'dotační titluy 2005 - 2009'!E24/1000</f>
        <v>0.7</v>
      </c>
      <c r="F24" s="1">
        <f>'dotační titluy 2005 - 2009'!F24/1000</f>
        <v>0.5</v>
      </c>
      <c r="G24" s="1">
        <f>'dotační titluy 2005 - 2009'!G24/1000</f>
        <v>0</v>
      </c>
    </row>
    <row r="25" spans="1:7" x14ac:dyDescent="0.2">
      <c r="A25">
        <v>204</v>
      </c>
      <c r="B25" t="s">
        <v>11</v>
      </c>
      <c r="C25" s="1">
        <f>'dotační titluy 2005 - 2009'!C25/1000</f>
        <v>9.92</v>
      </c>
      <c r="D25" s="1">
        <f>'dotační titluy 2005 - 2009'!D25/1000</f>
        <v>10.199999999999999</v>
      </c>
      <c r="E25" s="1">
        <f>'dotační titluy 2005 - 2009'!E25/1000</f>
        <v>10.199999999999999</v>
      </c>
      <c r="F25" s="1">
        <f>'dotační titluy 2005 - 2009'!F25/1000</f>
        <v>10.199999999999999</v>
      </c>
      <c r="G25" s="1">
        <f>'dotační titluy 2005 - 2009'!G25/1000</f>
        <v>7.91</v>
      </c>
    </row>
    <row r="26" spans="1:7" x14ac:dyDescent="0.2">
      <c r="A26">
        <v>205</v>
      </c>
      <c r="B26" t="s">
        <v>12</v>
      </c>
      <c r="C26" s="1">
        <f>'dotační titluy 2005 - 2009'!C26/1000</f>
        <v>8.9407957099999997</v>
      </c>
      <c r="D26" s="1">
        <f>'dotační titluy 2005 - 2009'!D26/1000</f>
        <v>10.3698</v>
      </c>
      <c r="E26" s="1">
        <f>'dotační titluy 2005 - 2009'!E26/1000</f>
        <v>0</v>
      </c>
      <c r="F26" s="1">
        <f>'dotační titluy 2005 - 2009'!F26/1000</f>
        <v>0</v>
      </c>
      <c r="G26" s="1">
        <f>'dotační titluy 2005 - 2009'!G26/1000</f>
        <v>0</v>
      </c>
    </row>
    <row r="27" spans="1:7" x14ac:dyDescent="0.2">
      <c r="A27">
        <v>208</v>
      </c>
      <c r="B27" t="s">
        <v>22</v>
      </c>
      <c r="C27" s="1">
        <f>'dotační titluy 2005 - 2009'!C27/1000</f>
        <v>0</v>
      </c>
      <c r="D27" s="1">
        <f>'dotační titluy 2005 - 2009'!D27/1000</f>
        <v>2.6227179999999999</v>
      </c>
      <c r="E27" s="1">
        <f>'dotační titluy 2005 - 2009'!E27/1000</f>
        <v>0</v>
      </c>
      <c r="F27" s="1">
        <f>'dotační titluy 2005 - 2009'!F27/1000</f>
        <v>0</v>
      </c>
      <c r="G27" s="1">
        <f>'dotační titluy 2005 - 2009'!G27/1000</f>
        <v>0</v>
      </c>
    </row>
    <row r="28" spans="1:7" x14ac:dyDescent="0.2">
      <c r="A28">
        <v>209</v>
      </c>
      <c r="B28" t="s">
        <v>27</v>
      </c>
      <c r="C28" s="1">
        <f>'dotační titluy 2005 - 2009'!C28/1000</f>
        <v>0</v>
      </c>
      <c r="D28" s="1">
        <f>'dotační titluy 2005 - 2009'!D28/1000</f>
        <v>0</v>
      </c>
      <c r="E28" s="1">
        <f>'dotační titluy 2005 - 2009'!E28/1000</f>
        <v>24.528427999999998</v>
      </c>
      <c r="F28" s="1">
        <f>'dotační titluy 2005 - 2009'!F28/1000</f>
        <v>33.989478200000008</v>
      </c>
      <c r="G28" s="1">
        <f>'dotační titluy 2005 - 2009'!G28/1000</f>
        <v>0</v>
      </c>
    </row>
    <row r="29" spans="1:7" x14ac:dyDescent="0.2">
      <c r="A29">
        <v>210</v>
      </c>
      <c r="B29" t="s">
        <v>41</v>
      </c>
      <c r="C29" s="1">
        <f>'dotační titluy 2005 - 2009'!C29/1000</f>
        <v>0</v>
      </c>
      <c r="D29" s="1">
        <f>'dotační titluy 2005 - 2009'!D29/1000</f>
        <v>0</v>
      </c>
      <c r="E29" s="1">
        <f>'dotační titluy 2005 - 2009'!E29/1000</f>
        <v>0</v>
      </c>
      <c r="F29" s="1">
        <f>'dotační titluy 2005 - 2009'!F29/1000</f>
        <v>0</v>
      </c>
      <c r="G29" s="1">
        <f>'dotační titluy 2005 - 2009'!G29/1000</f>
        <v>0.77</v>
      </c>
    </row>
    <row r="30" spans="1:7" x14ac:dyDescent="0.2">
      <c r="A30">
        <v>211</v>
      </c>
      <c r="B30" t="s">
        <v>42</v>
      </c>
      <c r="C30" s="1">
        <f>'dotační titluy 2005 - 2009'!C30/1000</f>
        <v>0</v>
      </c>
      <c r="D30" s="1">
        <f>'dotační titluy 2005 - 2009'!D30/1000</f>
        <v>0</v>
      </c>
      <c r="E30" s="1">
        <f>'dotační titluy 2005 - 2009'!E30/1000</f>
        <v>0</v>
      </c>
      <c r="F30" s="1">
        <f>'dotační titluy 2005 - 2009'!F30/1000</f>
        <v>0</v>
      </c>
      <c r="G30" s="1">
        <f>'dotační titluy 2005 - 2009'!G30/1000</f>
        <v>0.06</v>
      </c>
    </row>
    <row r="31" spans="1:7" x14ac:dyDescent="0.2">
      <c r="A31">
        <v>212</v>
      </c>
      <c r="B31" t="s">
        <v>43</v>
      </c>
      <c r="C31" s="1">
        <f>'dotační titluy 2005 - 2009'!C31/1000</f>
        <v>0</v>
      </c>
      <c r="D31" s="1">
        <f>'dotační titluy 2005 - 2009'!D31/1000</f>
        <v>0</v>
      </c>
      <c r="E31" s="1">
        <f>'dotační titluy 2005 - 2009'!E31/1000</f>
        <v>0</v>
      </c>
      <c r="F31" s="1">
        <f>'dotační titluy 2005 - 2009'!F31/1000</f>
        <v>0</v>
      </c>
      <c r="G31" s="1">
        <f>'dotační titluy 2005 - 2009'!G31/1000</f>
        <v>16.511900000000001</v>
      </c>
    </row>
    <row r="32" spans="1:7" x14ac:dyDescent="0.2">
      <c r="A32">
        <v>254</v>
      </c>
      <c r="B32" t="s">
        <v>35</v>
      </c>
      <c r="C32" s="1">
        <f>'dotační titluy 2005 - 2009'!C32/1000</f>
        <v>0</v>
      </c>
      <c r="D32" s="1">
        <f>'dotační titluy 2005 - 2009'!D32/1000</f>
        <v>0</v>
      </c>
      <c r="E32" s="1">
        <f>'dotační titluy 2005 - 2009'!E32/1000</f>
        <v>0</v>
      </c>
      <c r="F32" s="1">
        <f>'dotační titluy 2005 - 2009'!F32/1000</f>
        <v>2.5</v>
      </c>
      <c r="G32" s="1">
        <f>'dotační titluy 2005 - 2009'!G32/1000</f>
        <v>0</v>
      </c>
    </row>
    <row r="33" spans="1:9" x14ac:dyDescent="0.2">
      <c r="A33">
        <v>255</v>
      </c>
      <c r="B33" t="s">
        <v>36</v>
      </c>
      <c r="C33" s="1">
        <f>'dotační titluy 2005 - 2009'!C33/1000</f>
        <v>0</v>
      </c>
      <c r="D33" s="1">
        <f>'dotační titluy 2005 - 2009'!D33/1000</f>
        <v>0</v>
      </c>
      <c r="E33" s="1">
        <f>'dotační titluy 2005 - 2009'!E33/1000</f>
        <v>0</v>
      </c>
      <c r="F33" s="1">
        <f>'dotační titluy 2005 - 2009'!F33/1000</f>
        <v>0.17799999999999999</v>
      </c>
      <c r="G33" s="1">
        <f>'dotační titluy 2005 - 2009'!G33/1000</f>
        <v>0</v>
      </c>
      <c r="H33" s="4"/>
      <c r="I33" s="4"/>
    </row>
    <row r="34" spans="1:9" x14ac:dyDescent="0.2">
      <c r="A34">
        <v>405</v>
      </c>
      <c r="B34" t="s">
        <v>28</v>
      </c>
      <c r="C34" s="1">
        <f>'dotační titluy 2005 - 2009'!C34/1000</f>
        <v>0</v>
      </c>
      <c r="D34" s="1">
        <f>'dotační titluy 2005 - 2009'!D34/1000</f>
        <v>4</v>
      </c>
      <c r="E34" s="1">
        <f>'dotační titluy 2005 - 2009'!E34/1000</f>
        <v>5.78</v>
      </c>
      <c r="F34" s="1">
        <f>'dotační titluy 2005 - 2009'!F34/1000</f>
        <v>5.78</v>
      </c>
      <c r="G34" s="1">
        <f>'dotační titluy 2005 - 2009'!G34/1000</f>
        <v>0</v>
      </c>
      <c r="H34" s="4"/>
      <c r="I34" s="4"/>
    </row>
    <row r="35" spans="1:9" x14ac:dyDescent="0.2">
      <c r="A35">
        <v>406</v>
      </c>
      <c r="B35" t="s">
        <v>13</v>
      </c>
      <c r="C35" s="1">
        <f>'dotační titluy 2005 - 2009'!C35/1000</f>
        <v>9.9999734100000008</v>
      </c>
      <c r="D35" s="1">
        <f>'dotační titluy 2005 - 2009'!D35/1000</f>
        <v>10</v>
      </c>
      <c r="E35" s="1">
        <f>'dotační titluy 2005 - 2009'!E35/1000</f>
        <v>0</v>
      </c>
      <c r="F35" s="1">
        <f>'dotační titluy 2005 - 2009'!F35/1000</f>
        <v>0</v>
      </c>
      <c r="G35" s="1">
        <f>'dotační titluy 2005 - 2009'!G35/1000</f>
        <v>0</v>
      </c>
      <c r="H35" s="4"/>
      <c r="I35" s="4"/>
    </row>
    <row r="36" spans="1:9" x14ac:dyDescent="0.2">
      <c r="A36">
        <v>407</v>
      </c>
      <c r="B36" t="s">
        <v>29</v>
      </c>
      <c r="C36" s="1">
        <f>'dotační titluy 2005 - 2009'!C36/1000</f>
        <v>0</v>
      </c>
      <c r="D36" s="1">
        <f>'dotační titluy 2005 - 2009'!D36/1000</f>
        <v>0</v>
      </c>
      <c r="E36" s="1">
        <f>'dotační titluy 2005 - 2009'!E36/1000</f>
        <v>0.93599049999999995</v>
      </c>
      <c r="F36" s="1">
        <f>'dotační titluy 2005 - 2009'!F36/1000</f>
        <v>1</v>
      </c>
      <c r="G36" s="1">
        <f>'dotační titluy 2005 - 2009'!G36/1000</f>
        <v>0</v>
      </c>
    </row>
    <row r="37" spans="1:9" x14ac:dyDescent="0.2">
      <c r="A37">
        <v>408</v>
      </c>
      <c r="B37" t="s">
        <v>30</v>
      </c>
      <c r="C37" s="1">
        <f>'dotační titluy 2005 - 2009'!C37/1000</f>
        <v>0</v>
      </c>
      <c r="D37" s="1">
        <f>'dotační titluy 2005 - 2009'!D37/1000</f>
        <v>0</v>
      </c>
      <c r="E37" s="1">
        <f>'dotační titluy 2005 - 2009'!E37/1000</f>
        <v>1</v>
      </c>
      <c r="F37" s="1">
        <f>'dotační titluy 2005 - 2009'!F37/1000</f>
        <v>1</v>
      </c>
      <c r="G37" s="1">
        <f>'dotační titluy 2005 - 2009'!G37/1000</f>
        <v>0</v>
      </c>
    </row>
    <row r="38" spans="1:9" x14ac:dyDescent="0.2">
      <c r="A38">
        <v>409</v>
      </c>
      <c r="B38" t="s">
        <v>37</v>
      </c>
      <c r="C38" s="1">
        <f>'dotační titluy 2005 - 2009'!C38/1000</f>
        <v>0</v>
      </c>
      <c r="D38" s="1">
        <f>'dotační titluy 2005 - 2009'!D38/1000</f>
        <v>0</v>
      </c>
      <c r="E38" s="1">
        <f>'dotační titluy 2005 - 2009'!E38/1000</f>
        <v>0</v>
      </c>
      <c r="F38" s="1">
        <f>'dotační titluy 2005 - 2009'!F38/1000</f>
        <v>1.25</v>
      </c>
      <c r="G38" s="1">
        <f>'dotační titluy 2005 - 2009'!G38/1000</f>
        <v>0</v>
      </c>
    </row>
    <row r="39" spans="1:9" x14ac:dyDescent="0.2">
      <c r="A39">
        <v>410</v>
      </c>
      <c r="B39" t="s">
        <v>44</v>
      </c>
      <c r="C39" s="1">
        <f>'dotační titluy 2005 - 2009'!C39/1000</f>
        <v>0</v>
      </c>
      <c r="D39" s="1">
        <f>'dotační titluy 2005 - 2009'!D39/1000</f>
        <v>0</v>
      </c>
      <c r="E39" s="1">
        <f>'dotační titluy 2005 - 2009'!E39/1000</f>
        <v>0</v>
      </c>
      <c r="F39" s="1">
        <f>'dotační titluy 2005 - 2009'!F39/1000</f>
        <v>0</v>
      </c>
      <c r="G39" s="1">
        <f>'dotační titluy 2005 - 2009'!G39/1000</f>
        <v>0</v>
      </c>
    </row>
    <row r="40" spans="1:9" x14ac:dyDescent="0.2">
      <c r="A40">
        <v>411</v>
      </c>
      <c r="B40" t="s">
        <v>45</v>
      </c>
      <c r="C40" s="1">
        <f>'dotační titluy 2005 - 2009'!C40/1000</f>
        <v>0</v>
      </c>
      <c r="D40" s="1">
        <f>'dotační titluy 2005 - 2009'!D40/1000</f>
        <v>0</v>
      </c>
      <c r="E40" s="1">
        <f>'dotační titluy 2005 - 2009'!E40/1000</f>
        <v>0</v>
      </c>
      <c r="F40" s="1">
        <f>'dotační titluy 2005 - 2009'!F40/1000</f>
        <v>0</v>
      </c>
      <c r="G40" s="1">
        <f>'dotační titluy 2005 - 2009'!G40/1000</f>
        <v>0</v>
      </c>
    </row>
    <row r="41" spans="1:9" x14ac:dyDescent="0.2">
      <c r="A41">
        <v>550</v>
      </c>
      <c r="B41" t="s">
        <v>14</v>
      </c>
      <c r="C41" s="1">
        <f>'dotační titluy 2005 - 2009'!C41/1000</f>
        <v>21.098504999999999</v>
      </c>
      <c r="D41" s="1">
        <f>'dotační titluy 2005 - 2009'!D41/1000</f>
        <v>19.020267</v>
      </c>
      <c r="E41" s="1">
        <f>'dotační titluy 2005 - 2009'!E41/1000</f>
        <v>19.472791000000001</v>
      </c>
      <c r="F41" s="1">
        <f>'dotační titluy 2005 - 2009'!F41/1000</f>
        <v>17.561276000000003</v>
      </c>
      <c r="G41" s="1">
        <f>'dotační titluy 2005 - 2009'!G41/1000</f>
        <v>3.9508180000000004</v>
      </c>
    </row>
    <row r="42" spans="1:9" x14ac:dyDescent="0.2">
      <c r="A42">
        <v>552</v>
      </c>
      <c r="B42" t="s">
        <v>15</v>
      </c>
      <c r="C42" s="1">
        <f>'dotační titluy 2005 - 2009'!C42/1000</f>
        <v>5.7991779999999995</v>
      </c>
      <c r="D42" s="1">
        <f>'dotační titluy 2005 - 2009'!D42/1000</f>
        <v>5.9110399999999998</v>
      </c>
      <c r="E42" s="1">
        <f>'dotační titluy 2005 - 2009'!E42/1000</f>
        <v>6.6559999999999997</v>
      </c>
      <c r="F42" s="1">
        <f>'dotační titluy 2005 - 2009'!F42/1000</f>
        <v>6.953163</v>
      </c>
      <c r="G42" s="1">
        <f>'dotační titluy 2005 - 2009'!G42/1000</f>
        <v>3</v>
      </c>
    </row>
    <row r="43" spans="1:9" x14ac:dyDescent="0.2">
      <c r="A43">
        <v>553</v>
      </c>
      <c r="B43" t="s">
        <v>46</v>
      </c>
      <c r="C43" s="1">
        <f>'dotační titluy 2005 - 2009'!C43/1000</f>
        <v>0</v>
      </c>
      <c r="D43" s="1">
        <f>'dotační titluy 2005 - 2009'!D43/1000</f>
        <v>0</v>
      </c>
      <c r="E43" s="1">
        <f>'dotační titluy 2005 - 2009'!E43/1000</f>
        <v>0</v>
      </c>
      <c r="F43" s="1">
        <f>'dotační titluy 2005 - 2009'!F43/1000</f>
        <v>0</v>
      </c>
      <c r="G43" s="1">
        <f>'dotační titluy 2005 - 2009'!G43/1000</f>
        <v>0.47739999999999999</v>
      </c>
    </row>
    <row r="44" spans="1:9" x14ac:dyDescent="0.2">
      <c r="A44">
        <v>605</v>
      </c>
      <c r="B44" t="s">
        <v>16</v>
      </c>
      <c r="C44" s="1">
        <f>'dotační titluy 2005 - 2009'!C44/1000</f>
        <v>14.40887</v>
      </c>
      <c r="D44" s="1">
        <f>'dotační titluy 2005 - 2009'!D44/1000</f>
        <v>14.773999999999999</v>
      </c>
      <c r="E44" s="1">
        <f>'dotační titluy 2005 - 2009'!E44/1000</f>
        <v>12</v>
      </c>
      <c r="F44" s="1">
        <f>'dotační titluy 2005 - 2009'!F44/1000</f>
        <v>0</v>
      </c>
      <c r="G44" s="1">
        <f>'dotační titluy 2005 - 2009'!G44/1000</f>
        <v>8.4344999999999999</v>
      </c>
    </row>
    <row r="45" spans="1:9" x14ac:dyDescent="0.2">
      <c r="A45" s="2" t="s">
        <v>20</v>
      </c>
      <c r="B45" s="3" t="s">
        <v>19</v>
      </c>
      <c r="C45" s="1">
        <f>'dotační titluy 2005 - 2009'!C45/1000</f>
        <v>9</v>
      </c>
      <c r="D45" s="1">
        <f>'dotační titluy 2005 - 2009'!D45/1000</f>
        <v>0</v>
      </c>
      <c r="E45" s="1">
        <f>'dotační titluy 2005 - 2009'!E45/1000</f>
        <v>0</v>
      </c>
      <c r="F45" s="1">
        <f>'dotační titluy 2005 - 2009'!F45/1000</f>
        <v>0</v>
      </c>
      <c r="G45" s="1">
        <f>'dotační titluy 2005 - 2009'!G45/1000</f>
        <v>0</v>
      </c>
    </row>
    <row r="46" spans="1:9" x14ac:dyDescent="0.2">
      <c r="A46" s="2">
        <v>606</v>
      </c>
      <c r="B46" s="4" t="s">
        <v>31</v>
      </c>
      <c r="C46" s="1">
        <f>'dotační titluy 2005 - 2009'!C46/1000</f>
        <v>0</v>
      </c>
      <c r="D46" s="1">
        <f>'dotační titluy 2005 - 2009'!D46/1000</f>
        <v>0</v>
      </c>
      <c r="E46" s="1">
        <f>'dotační titluy 2005 - 2009'!E46/1000</f>
        <v>0</v>
      </c>
      <c r="F46" s="1">
        <f>'dotační titluy 2005 - 2009'!F46/1000</f>
        <v>0</v>
      </c>
      <c r="G46" s="1">
        <f>'dotační titluy 2005 - 2009'!G46/1000</f>
        <v>0</v>
      </c>
    </row>
    <row r="47" spans="1:9" x14ac:dyDescent="0.2">
      <c r="A47" s="2">
        <v>608</v>
      </c>
      <c r="B47" s="3" t="s">
        <v>23</v>
      </c>
      <c r="C47" s="1">
        <f>'dotační titluy 2005 - 2009'!C47/1000</f>
        <v>0</v>
      </c>
      <c r="D47" s="1">
        <f>'dotační titluy 2005 - 2009'!D47/1000</f>
        <v>10.67</v>
      </c>
      <c r="E47" s="1">
        <f>'dotační titluy 2005 - 2009'!E47/1000</f>
        <v>11.62</v>
      </c>
      <c r="F47" s="1">
        <f>'dotační titluy 2005 - 2009'!F47/1000</f>
        <v>7.2389449999999993</v>
      </c>
      <c r="G47" s="1">
        <f>'dotační titluy 2005 - 2009'!G47/1000</f>
        <v>6.103523</v>
      </c>
    </row>
    <row r="48" spans="1:9" x14ac:dyDescent="0.2">
      <c r="A48" s="2">
        <v>610</v>
      </c>
      <c r="B48" s="3" t="s">
        <v>38</v>
      </c>
      <c r="C48" s="1">
        <f>'dotační titluy 2005 - 2009'!C48/1000</f>
        <v>0</v>
      </c>
      <c r="D48" s="1">
        <f>'dotační titluy 2005 - 2009'!D48/1000</f>
        <v>0</v>
      </c>
      <c r="E48" s="1">
        <f>'dotační titluy 2005 - 2009'!E48/1000</f>
        <v>0</v>
      </c>
      <c r="F48" s="1">
        <f>'dotační titluy 2005 - 2009'!F48/1000</f>
        <v>7.5</v>
      </c>
      <c r="G48" s="1">
        <f>'dotační titluy 2005 - 2009'!G48/1000</f>
        <v>0</v>
      </c>
    </row>
    <row r="49" spans="2:7" x14ac:dyDescent="0.2">
      <c r="B49" t="s">
        <v>17</v>
      </c>
      <c r="C49" s="1">
        <f>SUM(C7:C48)</f>
        <v>187.87440028000003</v>
      </c>
      <c r="D49" s="1">
        <f>SUM(D7:D48)</f>
        <v>297.94600729999996</v>
      </c>
      <c r="E49" s="1">
        <f>SUM(E7:E48)</f>
        <v>300.25775819</v>
      </c>
      <c r="F49" s="1">
        <f>SUM(F7:F48)</f>
        <v>365.53184454999996</v>
      </c>
      <c r="G49" s="1">
        <f>SUM(G7:G48)</f>
        <v>248.629077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 enableFormatConditionsCalculation="0">
    <tabColor indexed="42"/>
  </sheetPr>
  <dimension ref="A1:M40"/>
  <sheetViews>
    <sheetView showGridLines="0" view="pageBreakPreview" topLeftCell="A7" zoomScale="90" zoomScaleNormal="100" zoomScaleSheetLayoutView="90" workbookViewId="0">
      <selection activeCell="L7" sqref="L7"/>
    </sheetView>
  </sheetViews>
  <sheetFormatPr defaultRowHeight="12.75" x14ac:dyDescent="0.2"/>
  <cols>
    <col min="1" max="1" width="4.140625" style="34" customWidth="1"/>
    <col min="2" max="2" width="4.7109375" style="34" customWidth="1"/>
    <col min="3" max="3" width="7.42578125" style="34" customWidth="1"/>
    <col min="4" max="4" width="66.7109375" style="35" customWidth="1"/>
    <col min="5" max="5" width="12.28515625" style="36" hidden="1" customWidth="1"/>
    <col min="6" max="6" width="6.7109375" style="35" hidden="1" customWidth="1"/>
    <col min="7" max="7" width="14.7109375" style="36" customWidth="1"/>
    <col min="8" max="8" width="14.7109375" style="49" customWidth="1"/>
    <col min="9" max="9" width="7.140625" style="35" customWidth="1"/>
    <col min="10" max="10" width="14.7109375" style="49" customWidth="1"/>
    <col min="11" max="11" width="6.85546875" style="35" customWidth="1"/>
    <col min="12" max="12" width="16.7109375" style="49" customWidth="1"/>
    <col min="13" max="13" width="7.5703125" style="35" customWidth="1"/>
    <col min="14" max="16384" width="9.140625" style="35"/>
  </cols>
  <sheetData>
    <row r="1" spans="1:13" s="31" customFormat="1" ht="16.5" x14ac:dyDescent="0.25">
      <c r="A1" s="29" t="s">
        <v>132</v>
      </c>
      <c r="B1" s="29"/>
      <c r="C1" s="30"/>
      <c r="E1" s="32"/>
      <c r="G1" s="32"/>
      <c r="H1" s="33"/>
      <c r="J1" s="33"/>
      <c r="L1" s="33"/>
    </row>
    <row r="2" spans="1:13" ht="13.5" thickBot="1" x14ac:dyDescent="0.25">
      <c r="H2" s="37"/>
      <c r="J2" s="37"/>
      <c r="M2" s="37" t="s">
        <v>47</v>
      </c>
    </row>
    <row r="3" spans="1:13" s="43" customFormat="1" ht="51.75" customHeight="1" thickTop="1" x14ac:dyDescent="0.2">
      <c r="A3" s="38" t="s">
        <v>91</v>
      </c>
      <c r="B3" s="39" t="s">
        <v>0</v>
      </c>
      <c r="C3" s="40" t="s">
        <v>61</v>
      </c>
      <c r="D3" s="39" t="s">
        <v>83</v>
      </c>
      <c r="E3" s="39">
        <v>2007</v>
      </c>
      <c r="F3" s="39" t="s">
        <v>53</v>
      </c>
      <c r="G3" s="41" t="s">
        <v>84</v>
      </c>
      <c r="H3" s="42" t="s">
        <v>89</v>
      </c>
      <c r="I3" s="39" t="s">
        <v>53</v>
      </c>
      <c r="J3" s="42" t="s">
        <v>116</v>
      </c>
      <c r="K3" s="39" t="s">
        <v>53</v>
      </c>
      <c r="L3" s="42" t="s">
        <v>103</v>
      </c>
      <c r="M3" s="65" t="s">
        <v>53</v>
      </c>
    </row>
    <row r="4" spans="1:13" s="89" customFormat="1" thickBot="1" x14ac:dyDescent="0.25">
      <c r="A4" s="84">
        <v>1</v>
      </c>
      <c r="B4" s="85">
        <v>2</v>
      </c>
      <c r="C4" s="85">
        <v>3</v>
      </c>
      <c r="D4" s="85">
        <v>4</v>
      </c>
      <c r="E4" s="86">
        <v>5</v>
      </c>
      <c r="F4" s="85" t="s">
        <v>94</v>
      </c>
      <c r="G4" s="86">
        <v>6</v>
      </c>
      <c r="H4" s="87">
        <v>8</v>
      </c>
      <c r="I4" s="85" t="s">
        <v>95</v>
      </c>
      <c r="J4" s="87">
        <v>10</v>
      </c>
      <c r="K4" s="85" t="s">
        <v>96</v>
      </c>
      <c r="L4" s="87">
        <v>12</v>
      </c>
      <c r="M4" s="88" t="s">
        <v>117</v>
      </c>
    </row>
    <row r="5" spans="1:13" s="96" customFormat="1" ht="14.45" customHeight="1" thickTop="1" x14ac:dyDescent="0.25">
      <c r="A5" s="90">
        <v>1</v>
      </c>
      <c r="B5" s="91">
        <v>1</v>
      </c>
      <c r="C5" s="91" t="s">
        <v>62</v>
      </c>
      <c r="D5" s="92" t="s">
        <v>57</v>
      </c>
      <c r="E5" s="93">
        <v>52373</v>
      </c>
      <c r="F5" s="94" t="e">
        <f>#REF!/E5*100</f>
        <v>#REF!</v>
      </c>
      <c r="G5" s="93">
        <v>51934</v>
      </c>
      <c r="H5" s="93">
        <v>46400</v>
      </c>
      <c r="I5" s="94">
        <f t="shared" ref="I5:I18" si="0">H5/G5*100</f>
        <v>89.344167597335073</v>
      </c>
      <c r="J5" s="93">
        <v>47980</v>
      </c>
      <c r="K5" s="94">
        <f>J5/H5*100</f>
        <v>103.4051724137931</v>
      </c>
      <c r="L5" s="93">
        <v>26000</v>
      </c>
      <c r="M5" s="95">
        <f>L5/J5*100</f>
        <v>54.189245518966231</v>
      </c>
    </row>
    <row r="6" spans="1:13" s="101" customFormat="1" ht="14.25" customHeight="1" x14ac:dyDescent="0.25">
      <c r="A6" s="97">
        <v>2</v>
      </c>
      <c r="B6" s="98">
        <v>2</v>
      </c>
      <c r="C6" s="98" t="s">
        <v>62</v>
      </c>
      <c r="D6" s="78" t="s">
        <v>130</v>
      </c>
      <c r="E6" s="62">
        <v>7103.3265000000001</v>
      </c>
      <c r="F6" s="100" t="e">
        <f>#REF!/E6*100</f>
        <v>#REF!</v>
      </c>
      <c r="G6" s="62">
        <v>13206</v>
      </c>
      <c r="H6" s="62">
        <v>16066</v>
      </c>
      <c r="I6" s="94">
        <f t="shared" si="0"/>
        <v>121.65682265636832</v>
      </c>
      <c r="J6" s="62">
        <v>17150</v>
      </c>
      <c r="K6" s="94">
        <f t="shared" ref="K6:K31" si="1">J6/H6*100</f>
        <v>106.74716793227934</v>
      </c>
      <c r="L6" s="93">
        <v>10800</v>
      </c>
      <c r="M6" s="95">
        <f t="shared" ref="M6:M35" si="2">L6/J6*100</f>
        <v>62.973760932944614</v>
      </c>
    </row>
    <row r="7" spans="1:13" s="101" customFormat="1" ht="14.45" customHeight="1" x14ac:dyDescent="0.25">
      <c r="A7" s="97">
        <v>3</v>
      </c>
      <c r="B7" s="98">
        <v>8</v>
      </c>
      <c r="C7" s="98" t="s">
        <v>63</v>
      </c>
      <c r="D7" s="99" t="s">
        <v>74</v>
      </c>
      <c r="E7" s="62">
        <v>2999.9850000000001</v>
      </c>
      <c r="F7" s="100" t="e">
        <f>#REF!/E7*100</f>
        <v>#REF!</v>
      </c>
      <c r="G7" s="62">
        <v>5986</v>
      </c>
      <c r="H7" s="62">
        <v>5391</v>
      </c>
      <c r="I7" s="94">
        <f t="shared" si="0"/>
        <v>90.060140327430673</v>
      </c>
      <c r="J7" s="62">
        <v>6300</v>
      </c>
      <c r="K7" s="94">
        <f t="shared" si="1"/>
        <v>116.86143572621035</v>
      </c>
      <c r="L7" s="93">
        <v>6000</v>
      </c>
      <c r="M7" s="95">
        <f t="shared" si="2"/>
        <v>95.238095238095227</v>
      </c>
    </row>
    <row r="8" spans="1:13" s="101" customFormat="1" ht="14.45" customHeight="1" x14ac:dyDescent="0.25">
      <c r="A8" s="97">
        <v>4</v>
      </c>
      <c r="B8" s="98">
        <v>9</v>
      </c>
      <c r="C8" s="98" t="s">
        <v>63</v>
      </c>
      <c r="D8" s="99" t="s">
        <v>75</v>
      </c>
      <c r="E8" s="62">
        <v>6798.2754000000004</v>
      </c>
      <c r="F8" s="100" t="e">
        <f>#REF!/E8*100</f>
        <v>#REF!</v>
      </c>
      <c r="G8" s="62">
        <v>14669</v>
      </c>
      <c r="H8" s="62">
        <v>5000</v>
      </c>
      <c r="I8" s="94">
        <f t="shared" si="0"/>
        <v>34.085486399890925</v>
      </c>
      <c r="J8" s="62">
        <v>12491</v>
      </c>
      <c r="K8" s="94">
        <f t="shared" si="1"/>
        <v>249.82000000000002</v>
      </c>
      <c r="L8" s="93">
        <v>6000</v>
      </c>
      <c r="M8" s="95">
        <f t="shared" si="2"/>
        <v>48.03458490112881</v>
      </c>
    </row>
    <row r="9" spans="1:13" s="101" customFormat="1" ht="14.45" customHeight="1" x14ac:dyDescent="0.25">
      <c r="A9" s="97">
        <v>5</v>
      </c>
      <c r="B9" s="102">
        <v>16</v>
      </c>
      <c r="C9" s="102"/>
      <c r="D9" s="78" t="s">
        <v>128</v>
      </c>
      <c r="E9" s="62">
        <f>SUM('ÚZ 16'!D35)</f>
        <v>35841</v>
      </c>
      <c r="F9" s="103" t="e">
        <f>SUM('ÚZ 16'!E35)</f>
        <v>#REF!</v>
      </c>
      <c r="G9" s="62">
        <f>SUM('ÚZ 16'!F35)</f>
        <v>50331</v>
      </c>
      <c r="H9" s="62">
        <v>46453</v>
      </c>
      <c r="I9" s="94">
        <f t="shared" si="0"/>
        <v>92.295007053307103</v>
      </c>
      <c r="J9" s="62">
        <f>SUM('ÚZ 16'!I35)</f>
        <v>39865</v>
      </c>
      <c r="K9" s="94">
        <f t="shared" si="1"/>
        <v>85.817923492562372</v>
      </c>
      <c r="L9" s="93">
        <f>SUM('ÚZ 16'!K35)</f>
        <v>42014</v>
      </c>
      <c r="M9" s="95">
        <f t="shared" si="2"/>
        <v>105.39069359086919</v>
      </c>
    </row>
    <row r="10" spans="1:13" s="101" customFormat="1" ht="14.45" customHeight="1" x14ac:dyDescent="0.25">
      <c r="A10" s="97">
        <v>6</v>
      </c>
      <c r="B10" s="102">
        <v>35</v>
      </c>
      <c r="C10" s="102"/>
      <c r="D10" s="78" t="s">
        <v>127</v>
      </c>
      <c r="E10" s="62"/>
      <c r="F10" s="103"/>
      <c r="G10" s="62">
        <v>1220</v>
      </c>
      <c r="H10" s="62">
        <v>1600</v>
      </c>
      <c r="I10" s="94">
        <f t="shared" si="0"/>
        <v>131.14754098360655</v>
      </c>
      <c r="J10" s="62">
        <v>1900</v>
      </c>
      <c r="K10" s="94">
        <f t="shared" si="1"/>
        <v>118.75</v>
      </c>
      <c r="L10" s="93">
        <v>15560</v>
      </c>
      <c r="M10" s="95">
        <f t="shared" si="2"/>
        <v>818.9473684210526</v>
      </c>
    </row>
    <row r="11" spans="1:13" s="101" customFormat="1" ht="14.45" customHeight="1" x14ac:dyDescent="0.25">
      <c r="A11" s="97">
        <v>7</v>
      </c>
      <c r="B11" s="102">
        <v>17</v>
      </c>
      <c r="C11" s="102" t="s">
        <v>64</v>
      </c>
      <c r="D11" s="99" t="s">
        <v>7</v>
      </c>
      <c r="E11" s="62">
        <v>44632.533539999997</v>
      </c>
      <c r="F11" s="100" t="e">
        <f>#REF!/E11*100</f>
        <v>#REF!</v>
      </c>
      <c r="G11" s="62">
        <v>44623</v>
      </c>
      <c r="H11" s="62">
        <v>40196</v>
      </c>
      <c r="I11" s="94">
        <f t="shared" si="0"/>
        <v>90.079107186876726</v>
      </c>
      <c r="J11" s="62">
        <v>45000</v>
      </c>
      <c r="K11" s="94">
        <f t="shared" si="1"/>
        <v>111.95143795402527</v>
      </c>
      <c r="L11" s="93">
        <v>60000</v>
      </c>
      <c r="M11" s="95">
        <f t="shared" si="2"/>
        <v>133.33333333333331</v>
      </c>
    </row>
    <row r="12" spans="1:13" s="101" customFormat="1" ht="14.45" customHeight="1" x14ac:dyDescent="0.25">
      <c r="A12" s="97">
        <v>8</v>
      </c>
      <c r="B12" s="102">
        <v>103</v>
      </c>
      <c r="C12" s="102" t="s">
        <v>65</v>
      </c>
      <c r="D12" s="99" t="s">
        <v>73</v>
      </c>
      <c r="E12" s="62">
        <v>2999.1860000000001</v>
      </c>
      <c r="F12" s="100" t="e">
        <f>#REF!/E12*100</f>
        <v>#REF!</v>
      </c>
      <c r="G12" s="62">
        <v>1394</v>
      </c>
      <c r="H12" s="62">
        <v>1100</v>
      </c>
      <c r="I12" s="94">
        <f t="shared" si="0"/>
        <v>78.909612625538017</v>
      </c>
      <c r="J12" s="62">
        <v>700</v>
      </c>
      <c r="K12" s="94">
        <f t="shared" si="1"/>
        <v>63.636363636363633</v>
      </c>
      <c r="L12" s="93">
        <v>0</v>
      </c>
      <c r="M12" s="95">
        <f t="shared" si="2"/>
        <v>0</v>
      </c>
    </row>
    <row r="13" spans="1:13" s="101" customFormat="1" ht="14.45" customHeight="1" x14ac:dyDescent="0.25">
      <c r="A13" s="97">
        <v>9</v>
      </c>
      <c r="B13" s="102">
        <v>105</v>
      </c>
      <c r="C13" s="102" t="s">
        <v>65</v>
      </c>
      <c r="D13" s="99" t="s">
        <v>21</v>
      </c>
      <c r="E13" s="62">
        <v>32870</v>
      </c>
      <c r="F13" s="100" t="e">
        <f>#REF!/E13*100</f>
        <v>#REF!</v>
      </c>
      <c r="G13" s="62">
        <v>39190</v>
      </c>
      <c r="H13" s="62">
        <v>37047</v>
      </c>
      <c r="I13" s="94">
        <f t="shared" si="0"/>
        <v>94.531768308241908</v>
      </c>
      <c r="J13" s="62">
        <v>37067</v>
      </c>
      <c r="K13" s="94">
        <f t="shared" si="1"/>
        <v>100.05398547790645</v>
      </c>
      <c r="L13" s="93">
        <v>37367</v>
      </c>
      <c r="M13" s="95">
        <f t="shared" si="2"/>
        <v>100.80934523970109</v>
      </c>
    </row>
    <row r="14" spans="1:13" s="101" customFormat="1" ht="14.45" customHeight="1" x14ac:dyDescent="0.25">
      <c r="A14" s="97">
        <v>10</v>
      </c>
      <c r="B14" s="102">
        <v>109</v>
      </c>
      <c r="C14" s="102" t="s">
        <v>65</v>
      </c>
      <c r="D14" s="99" t="s">
        <v>25</v>
      </c>
      <c r="E14" s="62">
        <v>149.5</v>
      </c>
      <c r="F14" s="100" t="e">
        <f>#REF!/E14*100</f>
        <v>#REF!</v>
      </c>
      <c r="G14" s="62">
        <v>250</v>
      </c>
      <c r="H14" s="62">
        <v>146</v>
      </c>
      <c r="I14" s="94">
        <f t="shared" si="0"/>
        <v>58.4</v>
      </c>
      <c r="J14" s="62">
        <v>150</v>
      </c>
      <c r="K14" s="94">
        <f t="shared" si="1"/>
        <v>102.73972602739727</v>
      </c>
      <c r="L14" s="93">
        <v>150</v>
      </c>
      <c r="M14" s="95">
        <f t="shared" si="2"/>
        <v>100</v>
      </c>
    </row>
    <row r="15" spans="1:13" s="101" customFormat="1" ht="14.45" customHeight="1" x14ac:dyDescent="0.25">
      <c r="A15" s="97">
        <v>11</v>
      </c>
      <c r="B15" s="102">
        <v>110</v>
      </c>
      <c r="C15" s="102" t="s">
        <v>65</v>
      </c>
      <c r="D15" s="99" t="s">
        <v>82</v>
      </c>
      <c r="E15" s="62">
        <v>864</v>
      </c>
      <c r="F15" s="100" t="e">
        <f>#REF!/E15*100</f>
        <v>#REF!</v>
      </c>
      <c r="G15" s="62">
        <v>1914</v>
      </c>
      <c r="H15" s="62">
        <v>1754</v>
      </c>
      <c r="I15" s="94">
        <f t="shared" si="0"/>
        <v>91.640543364681292</v>
      </c>
      <c r="J15" s="62">
        <v>1800</v>
      </c>
      <c r="K15" s="94">
        <f t="shared" si="1"/>
        <v>102.62257696693273</v>
      </c>
      <c r="L15" s="93">
        <v>1500</v>
      </c>
      <c r="M15" s="95">
        <f t="shared" si="2"/>
        <v>83.333333333333343</v>
      </c>
    </row>
    <row r="16" spans="1:13" s="101" customFormat="1" ht="14.45" customHeight="1" x14ac:dyDescent="0.25">
      <c r="A16" s="97">
        <v>12</v>
      </c>
      <c r="B16" s="102">
        <v>112</v>
      </c>
      <c r="C16" s="102" t="s">
        <v>65</v>
      </c>
      <c r="D16" s="99" t="s">
        <v>33</v>
      </c>
      <c r="E16" s="62">
        <v>0</v>
      </c>
      <c r="F16" s="100">
        <v>0</v>
      </c>
      <c r="G16" s="62">
        <v>879</v>
      </c>
      <c r="H16" s="62">
        <v>801</v>
      </c>
      <c r="I16" s="94">
        <f t="shared" si="0"/>
        <v>91.12627986348123</v>
      </c>
      <c r="J16" s="62">
        <v>667</v>
      </c>
      <c r="K16" s="94">
        <f t="shared" si="1"/>
        <v>83.270911360799005</v>
      </c>
      <c r="L16" s="93">
        <v>650</v>
      </c>
      <c r="M16" s="95">
        <f t="shared" si="2"/>
        <v>97.451274362818594</v>
      </c>
    </row>
    <row r="17" spans="1:13" s="101" customFormat="1" ht="14.45" customHeight="1" x14ac:dyDescent="0.25">
      <c r="A17" s="97">
        <v>13</v>
      </c>
      <c r="B17" s="102">
        <v>113</v>
      </c>
      <c r="C17" s="102" t="s">
        <v>65</v>
      </c>
      <c r="D17" s="99" t="s">
        <v>101</v>
      </c>
      <c r="E17" s="62"/>
      <c r="F17" s="100"/>
      <c r="G17" s="62">
        <v>150</v>
      </c>
      <c r="H17" s="62">
        <v>90</v>
      </c>
      <c r="I17" s="94">
        <f t="shared" si="0"/>
        <v>60</v>
      </c>
      <c r="J17" s="62">
        <v>40</v>
      </c>
      <c r="K17" s="94">
        <f t="shared" si="1"/>
        <v>44.444444444444443</v>
      </c>
      <c r="L17" s="93">
        <v>50</v>
      </c>
      <c r="M17" s="95">
        <f t="shared" si="2"/>
        <v>125</v>
      </c>
    </row>
    <row r="18" spans="1:13" s="101" customFormat="1" ht="14.45" customHeight="1" x14ac:dyDescent="0.25">
      <c r="A18" s="97">
        <v>14</v>
      </c>
      <c r="B18" s="102">
        <v>114</v>
      </c>
      <c r="C18" s="102" t="s">
        <v>65</v>
      </c>
      <c r="D18" s="99" t="s">
        <v>34</v>
      </c>
      <c r="E18" s="62"/>
      <c r="F18" s="100"/>
      <c r="G18" s="62">
        <v>399</v>
      </c>
      <c r="H18" s="62">
        <v>363</v>
      </c>
      <c r="I18" s="94">
        <f t="shared" si="0"/>
        <v>90.977443609022558</v>
      </c>
      <c r="J18" s="62">
        <v>400</v>
      </c>
      <c r="K18" s="94">
        <f t="shared" si="1"/>
        <v>110.19283746556474</v>
      </c>
      <c r="L18" s="93">
        <v>400</v>
      </c>
      <c r="M18" s="95">
        <f t="shared" si="2"/>
        <v>100</v>
      </c>
    </row>
    <row r="19" spans="1:13" s="101" customFormat="1" ht="14.45" customHeight="1" x14ac:dyDescent="0.25">
      <c r="A19" s="97">
        <v>15</v>
      </c>
      <c r="B19" s="102">
        <v>115</v>
      </c>
      <c r="C19" s="102" t="s">
        <v>65</v>
      </c>
      <c r="D19" s="99" t="s">
        <v>60</v>
      </c>
      <c r="E19" s="62"/>
      <c r="F19" s="100"/>
      <c r="G19" s="62"/>
      <c r="H19" s="62">
        <v>1800</v>
      </c>
      <c r="I19" s="94"/>
      <c r="J19" s="62">
        <v>4101</v>
      </c>
      <c r="K19" s="94">
        <f t="shared" si="1"/>
        <v>227.83333333333334</v>
      </c>
      <c r="L19" s="93">
        <v>7100</v>
      </c>
      <c r="M19" s="95">
        <f t="shared" si="2"/>
        <v>173.12850524262376</v>
      </c>
    </row>
    <row r="20" spans="1:13" s="101" customFormat="1" ht="14.45" customHeight="1" x14ac:dyDescent="0.25">
      <c r="A20" s="97">
        <v>16</v>
      </c>
      <c r="B20" s="102"/>
      <c r="C20" s="102" t="s">
        <v>65</v>
      </c>
      <c r="D20" s="99" t="s">
        <v>86</v>
      </c>
      <c r="E20" s="62"/>
      <c r="F20" s="100"/>
      <c r="G20" s="62"/>
      <c r="H20" s="62">
        <v>13500</v>
      </c>
      <c r="I20" s="94"/>
      <c r="J20" s="62">
        <v>13500</v>
      </c>
      <c r="K20" s="94">
        <f t="shared" si="1"/>
        <v>100</v>
      </c>
      <c r="L20" s="93">
        <v>10500</v>
      </c>
      <c r="M20" s="95">
        <f t="shared" si="2"/>
        <v>77.777777777777786</v>
      </c>
    </row>
    <row r="21" spans="1:13" s="109" customFormat="1" ht="15.75" customHeight="1" x14ac:dyDescent="0.2">
      <c r="A21" s="97">
        <v>17</v>
      </c>
      <c r="B21" s="104"/>
      <c r="C21" s="104"/>
      <c r="D21" s="105" t="s">
        <v>124</v>
      </c>
      <c r="E21" s="60"/>
      <c r="F21" s="60"/>
      <c r="G21" s="60"/>
      <c r="H21" s="117">
        <v>9000</v>
      </c>
      <c r="I21" s="106"/>
      <c r="J21" s="117">
        <v>9000</v>
      </c>
      <c r="K21" s="106">
        <f t="shared" si="1"/>
        <v>100</v>
      </c>
      <c r="L21" s="107">
        <v>3500</v>
      </c>
      <c r="M21" s="108">
        <f t="shared" si="2"/>
        <v>38.888888888888893</v>
      </c>
    </row>
    <row r="22" spans="1:13" s="109" customFormat="1" ht="15.75" customHeight="1" x14ac:dyDescent="0.2">
      <c r="A22" s="97">
        <v>18</v>
      </c>
      <c r="B22" s="104"/>
      <c r="C22" s="104"/>
      <c r="D22" s="105" t="s">
        <v>125</v>
      </c>
      <c r="E22" s="60"/>
      <c r="F22" s="60"/>
      <c r="G22" s="60"/>
      <c r="H22" s="117">
        <v>3150</v>
      </c>
      <c r="I22" s="106"/>
      <c r="J22" s="117">
        <v>3150</v>
      </c>
      <c r="K22" s="106">
        <f t="shared" si="1"/>
        <v>100</v>
      </c>
      <c r="L22" s="107">
        <v>3500</v>
      </c>
      <c r="M22" s="108">
        <f t="shared" si="2"/>
        <v>111.11111111111111</v>
      </c>
    </row>
    <row r="23" spans="1:13" s="109" customFormat="1" ht="15.75" customHeight="1" x14ac:dyDescent="0.2">
      <c r="A23" s="97">
        <v>19</v>
      </c>
      <c r="B23" s="104"/>
      <c r="C23" s="104"/>
      <c r="D23" s="105" t="s">
        <v>126</v>
      </c>
      <c r="E23" s="60"/>
      <c r="F23" s="60"/>
      <c r="G23" s="60"/>
      <c r="H23" s="117">
        <v>1350</v>
      </c>
      <c r="I23" s="106"/>
      <c r="J23" s="117">
        <v>1350</v>
      </c>
      <c r="K23" s="106">
        <f t="shared" si="1"/>
        <v>100</v>
      </c>
      <c r="L23" s="107">
        <v>3500</v>
      </c>
      <c r="M23" s="108">
        <f t="shared" si="2"/>
        <v>259.25925925925924</v>
      </c>
    </row>
    <row r="24" spans="1:13" s="101" customFormat="1" ht="14.45" customHeight="1" x14ac:dyDescent="0.25">
      <c r="A24" s="97">
        <v>20</v>
      </c>
      <c r="B24" s="102">
        <v>200</v>
      </c>
      <c r="C24" s="102" t="s">
        <v>66</v>
      </c>
      <c r="D24" s="99" t="s">
        <v>9</v>
      </c>
      <c r="E24" s="62">
        <v>2200</v>
      </c>
      <c r="F24" s="100" t="e">
        <f>#REF!/E24*100</f>
        <v>#REF!</v>
      </c>
      <c r="G24" s="62">
        <v>2200</v>
      </c>
      <c r="H24" s="62">
        <v>2000</v>
      </c>
      <c r="I24" s="94">
        <f>H24/G24*100</f>
        <v>90.909090909090907</v>
      </c>
      <c r="J24" s="62">
        <v>2000</v>
      </c>
      <c r="K24" s="94">
        <f t="shared" si="1"/>
        <v>100</v>
      </c>
      <c r="L24" s="93">
        <v>2000</v>
      </c>
      <c r="M24" s="95">
        <f t="shared" si="2"/>
        <v>100</v>
      </c>
    </row>
    <row r="25" spans="1:13" s="101" customFormat="1" ht="14.45" customHeight="1" x14ac:dyDescent="0.25">
      <c r="A25" s="97">
        <v>21</v>
      </c>
      <c r="B25" s="102">
        <v>204</v>
      </c>
      <c r="C25" s="102" t="s">
        <v>66</v>
      </c>
      <c r="D25" s="99" t="s">
        <v>51</v>
      </c>
      <c r="E25" s="62">
        <v>10200</v>
      </c>
      <c r="F25" s="100" t="e">
        <f>#REF!/E25*100</f>
        <v>#REF!</v>
      </c>
      <c r="G25" s="62">
        <v>10250</v>
      </c>
      <c r="H25" s="62">
        <v>9300</v>
      </c>
      <c r="I25" s="94">
        <f>H25/G25*100</f>
        <v>90.731707317073173</v>
      </c>
      <c r="J25" s="62">
        <v>9300</v>
      </c>
      <c r="K25" s="94">
        <f t="shared" si="1"/>
        <v>100</v>
      </c>
      <c r="L25" s="93">
        <v>9300</v>
      </c>
      <c r="M25" s="95">
        <f t="shared" si="2"/>
        <v>100</v>
      </c>
    </row>
    <row r="26" spans="1:13" s="101" customFormat="1" ht="14.45" customHeight="1" x14ac:dyDescent="0.25">
      <c r="A26" s="97">
        <v>22</v>
      </c>
      <c r="B26" s="102">
        <v>209</v>
      </c>
      <c r="C26" s="102" t="s">
        <v>66</v>
      </c>
      <c r="D26" s="99" t="s">
        <v>27</v>
      </c>
      <c r="E26" s="62">
        <v>24528.428</v>
      </c>
      <c r="F26" s="100" t="e">
        <f>#REF!/E26*100</f>
        <v>#REF!</v>
      </c>
      <c r="G26" s="62">
        <v>32120</v>
      </c>
      <c r="H26" s="62">
        <v>29795</v>
      </c>
      <c r="I26" s="94">
        <f>H26/G26*100</f>
        <v>92.761519302615199</v>
      </c>
      <c r="J26" s="62">
        <f>22850+6750</f>
        <v>29600</v>
      </c>
      <c r="K26" s="94">
        <f t="shared" si="1"/>
        <v>99.345527773116288</v>
      </c>
      <c r="L26" s="93">
        <v>30000</v>
      </c>
      <c r="M26" s="95">
        <f t="shared" si="2"/>
        <v>101.35135135135135</v>
      </c>
    </row>
    <row r="27" spans="1:13" s="101" customFormat="1" ht="14.45" customHeight="1" x14ac:dyDescent="0.25">
      <c r="A27" s="97">
        <v>23</v>
      </c>
      <c r="B27" s="102">
        <v>254</v>
      </c>
      <c r="C27" s="102" t="s">
        <v>67</v>
      </c>
      <c r="D27" s="99" t="s">
        <v>35</v>
      </c>
      <c r="E27" s="62">
        <v>0</v>
      </c>
      <c r="F27" s="100">
        <v>0</v>
      </c>
      <c r="G27" s="62">
        <v>2600</v>
      </c>
      <c r="H27" s="62">
        <v>2660</v>
      </c>
      <c r="I27" s="94">
        <f>H27/G27*100</f>
        <v>102.30769230769229</v>
      </c>
      <c r="J27" s="62">
        <v>2500</v>
      </c>
      <c r="K27" s="94">
        <f t="shared" si="1"/>
        <v>93.984962406015043</v>
      </c>
      <c r="L27" s="93">
        <v>2500</v>
      </c>
      <c r="M27" s="95">
        <f t="shared" si="2"/>
        <v>100</v>
      </c>
    </row>
    <row r="28" spans="1:13" s="101" customFormat="1" ht="14.45" customHeight="1" x14ac:dyDescent="0.25">
      <c r="A28" s="97">
        <v>24</v>
      </c>
      <c r="B28" s="102">
        <v>255</v>
      </c>
      <c r="C28" s="102" t="s">
        <v>67</v>
      </c>
      <c r="D28" s="99" t="s">
        <v>36</v>
      </c>
      <c r="E28" s="62">
        <v>0</v>
      </c>
      <c r="F28" s="100">
        <v>0</v>
      </c>
      <c r="G28" s="62">
        <v>280</v>
      </c>
      <c r="H28" s="63">
        <v>104</v>
      </c>
      <c r="I28" s="94">
        <f>H28/G28*100</f>
        <v>37.142857142857146</v>
      </c>
      <c r="J28" s="63">
        <v>100</v>
      </c>
      <c r="K28" s="94">
        <f t="shared" si="1"/>
        <v>96.15384615384616</v>
      </c>
      <c r="L28" s="93">
        <v>100</v>
      </c>
      <c r="M28" s="95">
        <f t="shared" si="2"/>
        <v>100</v>
      </c>
    </row>
    <row r="29" spans="1:13" s="101" customFormat="1" ht="14.45" customHeight="1" x14ac:dyDescent="0.25">
      <c r="A29" s="97">
        <v>25</v>
      </c>
      <c r="B29" s="102"/>
      <c r="C29" s="102" t="s">
        <v>67</v>
      </c>
      <c r="D29" s="99" t="s">
        <v>88</v>
      </c>
      <c r="E29" s="62"/>
      <c r="F29" s="100"/>
      <c r="G29" s="62"/>
      <c r="H29" s="63">
        <v>3600</v>
      </c>
      <c r="I29" s="94"/>
      <c r="J29" s="63">
        <v>2440</v>
      </c>
      <c r="K29" s="94">
        <f t="shared" si="1"/>
        <v>67.777777777777786</v>
      </c>
      <c r="L29" s="93">
        <v>2000</v>
      </c>
      <c r="M29" s="95">
        <f t="shared" si="2"/>
        <v>81.967213114754102</v>
      </c>
    </row>
    <row r="30" spans="1:13" s="101" customFormat="1" ht="14.45" customHeight="1" x14ac:dyDescent="0.25">
      <c r="A30" s="97">
        <v>26</v>
      </c>
      <c r="B30" s="102">
        <v>407</v>
      </c>
      <c r="C30" s="102" t="s">
        <v>68</v>
      </c>
      <c r="D30" s="99" t="s">
        <v>29</v>
      </c>
      <c r="E30" s="62">
        <v>935.9905</v>
      </c>
      <c r="F30" s="100" t="e">
        <f>#REF!/E30*100</f>
        <v>#REF!</v>
      </c>
      <c r="G30" s="62">
        <v>0</v>
      </c>
      <c r="H30" s="62">
        <v>1000</v>
      </c>
      <c r="I30" s="94"/>
      <c r="J30" s="62">
        <v>1000</v>
      </c>
      <c r="K30" s="94">
        <f t="shared" si="1"/>
        <v>100</v>
      </c>
      <c r="L30" s="93">
        <v>100</v>
      </c>
      <c r="M30" s="95">
        <f t="shared" si="2"/>
        <v>10</v>
      </c>
    </row>
    <row r="31" spans="1:13" s="101" customFormat="1" ht="14.45" customHeight="1" x14ac:dyDescent="0.25">
      <c r="A31" s="97">
        <v>27</v>
      </c>
      <c r="B31" s="102">
        <v>408</v>
      </c>
      <c r="C31" s="102" t="s">
        <v>68</v>
      </c>
      <c r="D31" s="99" t="s">
        <v>30</v>
      </c>
      <c r="E31" s="62">
        <v>1000</v>
      </c>
      <c r="F31" s="100" t="e">
        <f>#REF!/E31*100</f>
        <v>#REF!</v>
      </c>
      <c r="G31" s="62">
        <v>0</v>
      </c>
      <c r="H31" s="62">
        <v>1000</v>
      </c>
      <c r="I31" s="94"/>
      <c r="J31" s="62">
        <v>1000</v>
      </c>
      <c r="K31" s="94">
        <f t="shared" si="1"/>
        <v>100</v>
      </c>
      <c r="L31" s="93">
        <v>150</v>
      </c>
      <c r="M31" s="95">
        <f t="shared" si="2"/>
        <v>15</v>
      </c>
    </row>
    <row r="32" spans="1:13" s="101" customFormat="1" ht="14.45" customHeight="1" x14ac:dyDescent="0.25">
      <c r="A32" s="97">
        <v>28</v>
      </c>
      <c r="B32" s="102">
        <v>409</v>
      </c>
      <c r="C32" s="102" t="s">
        <v>68</v>
      </c>
      <c r="D32" s="99" t="s">
        <v>76</v>
      </c>
      <c r="E32" s="62"/>
      <c r="F32" s="100"/>
      <c r="G32" s="62"/>
      <c r="H32" s="62">
        <v>1250</v>
      </c>
      <c r="I32" s="94"/>
      <c r="J32" s="62">
        <v>1250</v>
      </c>
      <c r="K32" s="94">
        <f>J32/H32*100</f>
        <v>100</v>
      </c>
      <c r="L32" s="93">
        <v>0</v>
      </c>
      <c r="M32" s="95">
        <f t="shared" si="2"/>
        <v>0</v>
      </c>
    </row>
    <row r="33" spans="1:13" s="101" customFormat="1" ht="14.45" customHeight="1" x14ac:dyDescent="0.25">
      <c r="A33" s="97">
        <v>29</v>
      </c>
      <c r="B33" s="102">
        <v>414</v>
      </c>
      <c r="C33" s="102"/>
      <c r="D33" s="78" t="s">
        <v>111</v>
      </c>
      <c r="E33" s="62"/>
      <c r="F33" s="100"/>
      <c r="G33" s="62"/>
      <c r="H33" s="62"/>
      <c r="I33" s="94"/>
      <c r="J33" s="62"/>
      <c r="K33" s="94"/>
      <c r="L33" s="93">
        <v>3000</v>
      </c>
      <c r="M33" s="95"/>
    </row>
    <row r="34" spans="1:13" s="101" customFormat="1" ht="14.45" customHeight="1" x14ac:dyDescent="0.25">
      <c r="A34" s="97">
        <v>30</v>
      </c>
      <c r="B34" s="102">
        <v>550</v>
      </c>
      <c r="C34" s="102" t="s">
        <v>69</v>
      </c>
      <c r="D34" s="99" t="s">
        <v>14</v>
      </c>
      <c r="E34" s="62">
        <v>19472.791000000001</v>
      </c>
      <c r="F34" s="100" t="e">
        <f>#REF!/E34*100</f>
        <v>#REF!</v>
      </c>
      <c r="G34" s="62">
        <v>15272</v>
      </c>
      <c r="H34" s="62">
        <v>13500</v>
      </c>
      <c r="I34" s="94">
        <f>H34/G34*100</f>
        <v>88.397066526977468</v>
      </c>
      <c r="J34" s="62">
        <v>13500</v>
      </c>
      <c r="K34" s="94">
        <f t="shared" ref="K34:M38" si="3">J34/H34*100</f>
        <v>100</v>
      </c>
      <c r="L34" s="93">
        <v>10000</v>
      </c>
      <c r="M34" s="95">
        <f t="shared" si="2"/>
        <v>74.074074074074076</v>
      </c>
    </row>
    <row r="35" spans="1:13" s="101" customFormat="1" ht="14.45" customHeight="1" x14ac:dyDescent="0.25">
      <c r="A35" s="97">
        <v>31</v>
      </c>
      <c r="B35" s="102">
        <v>552</v>
      </c>
      <c r="C35" s="102" t="s">
        <v>69</v>
      </c>
      <c r="D35" s="99" t="s">
        <v>15</v>
      </c>
      <c r="E35" s="62">
        <v>6656</v>
      </c>
      <c r="F35" s="100" t="e">
        <f>#REF!/E35*100</f>
        <v>#REF!</v>
      </c>
      <c r="G35" s="62">
        <v>7000</v>
      </c>
      <c r="H35" s="62">
        <v>6062</v>
      </c>
      <c r="I35" s="94">
        <f>H35/G35*100</f>
        <v>86.6</v>
      </c>
      <c r="J35" s="62">
        <v>6300</v>
      </c>
      <c r="K35" s="94">
        <f t="shared" si="3"/>
        <v>103.92609699769054</v>
      </c>
      <c r="L35" s="93">
        <v>5300</v>
      </c>
      <c r="M35" s="95">
        <f t="shared" si="2"/>
        <v>84.126984126984127</v>
      </c>
    </row>
    <row r="36" spans="1:13" s="101" customFormat="1" ht="15" customHeight="1" x14ac:dyDescent="0.25">
      <c r="A36" s="97">
        <v>32</v>
      </c>
      <c r="B36" s="102">
        <v>553</v>
      </c>
      <c r="C36" s="102" t="s">
        <v>69</v>
      </c>
      <c r="D36" s="79" t="s">
        <v>110</v>
      </c>
      <c r="E36" s="62"/>
      <c r="F36" s="100"/>
      <c r="G36" s="62">
        <v>458</v>
      </c>
      <c r="H36" s="62"/>
      <c r="I36" s="94"/>
      <c r="J36" s="62">
        <v>400</v>
      </c>
      <c r="K36" s="94"/>
      <c r="L36" s="93">
        <v>400</v>
      </c>
      <c r="M36" s="95"/>
    </row>
    <row r="37" spans="1:13" s="101" customFormat="1" ht="14.45" customHeight="1" x14ac:dyDescent="0.25">
      <c r="A37" s="97">
        <v>33</v>
      </c>
      <c r="B37" s="102">
        <v>605</v>
      </c>
      <c r="C37" s="102" t="s">
        <v>70</v>
      </c>
      <c r="D37" s="99" t="s">
        <v>16</v>
      </c>
      <c r="E37" s="62">
        <v>12000</v>
      </c>
      <c r="F37" s="100" t="e">
        <f>#REF!/E37*100</f>
        <v>#REF!</v>
      </c>
      <c r="G37" s="62">
        <v>8434.5</v>
      </c>
      <c r="H37" s="62">
        <v>2052</v>
      </c>
      <c r="I37" s="94">
        <f>H37/G37*100</f>
        <v>24.328650186733061</v>
      </c>
      <c r="J37" s="62">
        <v>6403</v>
      </c>
      <c r="K37" s="94">
        <f t="shared" si="3"/>
        <v>312.03703703703701</v>
      </c>
      <c r="L37" s="93">
        <v>6500</v>
      </c>
      <c r="M37" s="95">
        <f>L37/J37*100</f>
        <v>101.5149148836483</v>
      </c>
    </row>
    <row r="38" spans="1:13" s="115" customFormat="1" ht="14.45" customHeight="1" thickBot="1" x14ac:dyDescent="0.3">
      <c r="A38" s="97">
        <v>34</v>
      </c>
      <c r="B38" s="110">
        <v>608</v>
      </c>
      <c r="C38" s="110" t="s">
        <v>70</v>
      </c>
      <c r="D38" s="111" t="s">
        <v>23</v>
      </c>
      <c r="E38" s="64">
        <v>11620</v>
      </c>
      <c r="F38" s="112" t="e">
        <f>#REF!/E38*100</f>
        <v>#REF!</v>
      </c>
      <c r="G38" s="64">
        <v>7057</v>
      </c>
      <c r="H38" s="64">
        <v>3394</v>
      </c>
      <c r="I38" s="113">
        <f>H38/G38*100</f>
        <v>48.094090973501487</v>
      </c>
      <c r="J38" s="64">
        <v>4597</v>
      </c>
      <c r="K38" s="94">
        <f t="shared" si="3"/>
        <v>135.4449027695934</v>
      </c>
      <c r="L38" s="114">
        <v>0</v>
      </c>
      <c r="M38" s="95">
        <f t="shared" si="3"/>
        <v>0</v>
      </c>
    </row>
    <row r="39" spans="1:13" s="48" customFormat="1" ht="32.25" customHeight="1" thickTop="1" thickBot="1" x14ac:dyDescent="0.3">
      <c r="A39" s="118" t="s">
        <v>17</v>
      </c>
      <c r="B39" s="119"/>
      <c r="C39" s="119"/>
      <c r="D39" s="120"/>
      <c r="E39" s="46">
        <f>SUM(E5:E38)</f>
        <v>275244.01593999995</v>
      </c>
      <c r="F39" s="46" t="e">
        <f t="shared" ref="F39:G39" si="4">SUM(F5:F20,F24:F38)</f>
        <v>#REF!</v>
      </c>
      <c r="G39" s="46">
        <f t="shared" si="4"/>
        <v>311816.5</v>
      </c>
      <c r="H39" s="46">
        <f>SUM(H24:H38,H5:H20)</f>
        <v>293424</v>
      </c>
      <c r="I39" s="46">
        <f>H39/G39*100</f>
        <v>94.101498798171363</v>
      </c>
      <c r="J39" s="46">
        <f>SUM(J24:J38,J5:J20)</f>
        <v>309501</v>
      </c>
      <c r="K39" s="46">
        <f>J39/H39*100</f>
        <v>105.47910191395387</v>
      </c>
      <c r="L39" s="46">
        <f>SUM(L24:L38,L5:L20)</f>
        <v>295441</v>
      </c>
      <c r="M39" s="47">
        <f>L39/J39*100</f>
        <v>95.457203692395183</v>
      </c>
    </row>
    <row r="40" spans="1:13" ht="13.5" thickTop="1" x14ac:dyDescent="0.2"/>
  </sheetData>
  <mergeCells count="1">
    <mergeCell ref="A39:D39"/>
  </mergeCells>
  <phoneticPr fontId="0" type="noConversion"/>
  <pageMargins left="0.78740157480314965" right="0.78740157480314965" top="0.98425196850393704" bottom="0.59055118110236227" header="0.51181102362204722" footer="0.51181102362204722"/>
  <pageSetup paperSize="9" scale="73" firstPageNumber="160" orientation="landscape" useFirstPageNumber="1" r:id="rId1"/>
  <headerFooter alignWithMargins="0">
    <oddFooter>&amp;L&amp;"Arial,Kurzíva"Zastupitelstvo Olomouckého kraje 16-12-2011
6. -  Rozpočet Olomouckého kraje 2012 - návrh rozpočtu
Příloha č. 7: Přehled dotačních titulů za období 2009-2012&amp;R&amp;"Arial,Kurzíva"Strana &amp;P (celkem 167)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 enableFormatConditionsCalculation="0">
    <tabColor indexed="42"/>
  </sheetPr>
  <dimension ref="A1:L74"/>
  <sheetViews>
    <sheetView showGridLines="0" tabSelected="1" view="pageBreakPreview" zoomScale="60" zoomScaleNormal="100" workbookViewId="0">
      <selection activeCell="F50" sqref="F50"/>
    </sheetView>
  </sheetViews>
  <sheetFormatPr defaultRowHeight="14.25" x14ac:dyDescent="0.2"/>
  <cols>
    <col min="1" max="1" width="4.28515625" style="26" customWidth="1"/>
    <col min="2" max="2" width="6.140625" style="26" customWidth="1"/>
    <col min="3" max="3" width="81" style="26" customWidth="1"/>
    <col min="4" max="4" width="12.7109375" style="50" hidden="1" customWidth="1"/>
    <col min="5" max="5" width="7" style="50" hidden="1" customWidth="1"/>
    <col min="6" max="6" width="14.7109375" style="50" customWidth="1"/>
    <col min="7" max="7" width="14.85546875" style="59" customWidth="1"/>
    <col min="8" max="8" width="7" style="26" customWidth="1"/>
    <col min="9" max="9" width="14.7109375" style="50" customWidth="1"/>
    <col min="10" max="10" width="7" style="26" customWidth="1"/>
    <col min="11" max="11" width="19.42578125" style="50" customWidth="1"/>
    <col min="12" max="12" width="7" style="26" customWidth="1"/>
    <col min="13" max="16384" width="9.140625" style="26"/>
  </cols>
  <sheetData>
    <row r="1" spans="1:12" ht="15" x14ac:dyDescent="0.25">
      <c r="A1" s="48" t="s">
        <v>131</v>
      </c>
      <c r="G1" s="50"/>
      <c r="K1" s="51" t="s">
        <v>129</v>
      </c>
    </row>
    <row r="2" spans="1:12" ht="15" x14ac:dyDescent="0.25">
      <c r="A2" s="48" t="s">
        <v>81</v>
      </c>
      <c r="G2" s="50"/>
    </row>
    <row r="3" spans="1:12" ht="15.75" thickBot="1" x14ac:dyDescent="0.3">
      <c r="G3" s="52"/>
      <c r="H3" s="52"/>
      <c r="I3" s="52"/>
      <c r="J3" s="52"/>
      <c r="L3" s="52" t="s">
        <v>47</v>
      </c>
    </row>
    <row r="4" spans="1:12" s="43" customFormat="1" ht="38.25" customHeight="1" thickTop="1" x14ac:dyDescent="0.2">
      <c r="A4" s="38" t="s">
        <v>93</v>
      </c>
      <c r="B4" s="116" t="s">
        <v>61</v>
      </c>
      <c r="C4" s="39" t="s">
        <v>83</v>
      </c>
      <c r="D4" s="69">
        <v>2007</v>
      </c>
      <c r="E4" s="70" t="s">
        <v>53</v>
      </c>
      <c r="F4" s="67" t="s">
        <v>84</v>
      </c>
      <c r="G4" s="68" t="s">
        <v>90</v>
      </c>
      <c r="H4" s="39" t="s">
        <v>53</v>
      </c>
      <c r="I4" s="68" t="s">
        <v>102</v>
      </c>
      <c r="J4" s="39" t="s">
        <v>53</v>
      </c>
      <c r="K4" s="68" t="s">
        <v>104</v>
      </c>
      <c r="L4" s="65" t="s">
        <v>53</v>
      </c>
    </row>
    <row r="5" spans="1:12" s="54" customFormat="1" ht="12.75" thickBot="1" x14ac:dyDescent="0.25">
      <c r="A5" s="53">
        <v>1</v>
      </c>
      <c r="B5" s="44">
        <v>2</v>
      </c>
      <c r="C5" s="44">
        <v>3</v>
      </c>
      <c r="D5" s="45">
        <v>4</v>
      </c>
      <c r="E5" s="45" t="s">
        <v>71</v>
      </c>
      <c r="F5" s="45">
        <v>5</v>
      </c>
      <c r="G5" s="45">
        <v>7</v>
      </c>
      <c r="H5" s="44" t="s">
        <v>72</v>
      </c>
      <c r="I5" s="45">
        <v>9</v>
      </c>
      <c r="J5" s="44" t="s">
        <v>92</v>
      </c>
      <c r="K5" s="45">
        <v>11</v>
      </c>
      <c r="L5" s="66" t="s">
        <v>118</v>
      </c>
    </row>
    <row r="6" spans="1:12" ht="15.75" thickTop="1" x14ac:dyDescent="0.25">
      <c r="A6" s="55"/>
      <c r="B6" s="56">
        <v>16</v>
      </c>
      <c r="C6" s="57" t="s">
        <v>56</v>
      </c>
      <c r="D6" s="27"/>
      <c r="E6" s="27"/>
      <c r="F6" s="27"/>
      <c r="G6" s="27"/>
      <c r="H6" s="27"/>
      <c r="I6" s="27"/>
      <c r="J6" s="27"/>
      <c r="K6" s="27"/>
      <c r="L6" s="28"/>
    </row>
    <row r="7" spans="1:12" s="76" customFormat="1" ht="15" x14ac:dyDescent="0.25">
      <c r="A7" s="72">
        <v>1</v>
      </c>
      <c r="B7" s="73" t="s">
        <v>63</v>
      </c>
      <c r="C7" s="73" t="s">
        <v>119</v>
      </c>
      <c r="D7" s="74"/>
      <c r="E7" s="74"/>
      <c r="F7" s="74">
        <v>700</v>
      </c>
      <c r="G7" s="74">
        <v>700</v>
      </c>
      <c r="H7" s="60">
        <f t="shared" ref="H7:H14" si="0">G7/F7*100</f>
        <v>100</v>
      </c>
      <c r="I7" s="74">
        <v>1000</v>
      </c>
      <c r="J7" s="60">
        <f t="shared" ref="J7:J10" si="1">I7/G7*100</f>
        <v>142.85714285714286</v>
      </c>
      <c r="K7" s="74">
        <v>1000</v>
      </c>
      <c r="L7" s="75">
        <f t="shared" ref="L7:L34" si="2">K7/I7*100</f>
        <v>100</v>
      </c>
    </row>
    <row r="8" spans="1:12" s="76" customFormat="1" ht="15" x14ac:dyDescent="0.25">
      <c r="A8" s="72">
        <v>2</v>
      </c>
      <c r="B8" s="73" t="s">
        <v>63</v>
      </c>
      <c r="C8" s="73" t="s">
        <v>120</v>
      </c>
      <c r="D8" s="74"/>
      <c r="E8" s="74"/>
      <c r="F8" s="74">
        <v>15</v>
      </c>
      <c r="G8" s="74">
        <v>15</v>
      </c>
      <c r="H8" s="60">
        <f t="shared" si="0"/>
        <v>100</v>
      </c>
      <c r="I8" s="74">
        <v>15</v>
      </c>
      <c r="J8" s="60">
        <f t="shared" si="1"/>
        <v>100</v>
      </c>
      <c r="K8" s="74">
        <v>15</v>
      </c>
      <c r="L8" s="75">
        <f t="shared" si="2"/>
        <v>100</v>
      </c>
    </row>
    <row r="9" spans="1:12" s="76" customFormat="1" ht="15" x14ac:dyDescent="0.25">
      <c r="A9" s="72">
        <v>3</v>
      </c>
      <c r="B9" s="77" t="s">
        <v>63</v>
      </c>
      <c r="C9" s="78" t="s">
        <v>59</v>
      </c>
      <c r="D9" s="61">
        <v>350</v>
      </c>
      <c r="E9" s="60" t="e">
        <f>#REF!/D9*100</f>
        <v>#REF!</v>
      </c>
      <c r="F9" s="61">
        <v>350</v>
      </c>
      <c r="G9" s="61">
        <v>350</v>
      </c>
      <c r="H9" s="60">
        <f t="shared" si="0"/>
        <v>100</v>
      </c>
      <c r="I9" s="61">
        <v>350</v>
      </c>
      <c r="J9" s="60">
        <f t="shared" si="1"/>
        <v>100</v>
      </c>
      <c r="K9" s="61">
        <v>350</v>
      </c>
      <c r="L9" s="75">
        <f t="shared" si="2"/>
        <v>100</v>
      </c>
    </row>
    <row r="10" spans="1:12" s="76" customFormat="1" ht="15" x14ac:dyDescent="0.25">
      <c r="A10" s="72">
        <v>4</v>
      </c>
      <c r="B10" s="78" t="s">
        <v>63</v>
      </c>
      <c r="C10" s="79" t="s">
        <v>106</v>
      </c>
      <c r="D10" s="74"/>
      <c r="E10" s="60"/>
      <c r="F10" s="74">
        <v>100</v>
      </c>
      <c r="G10" s="74">
        <v>100</v>
      </c>
      <c r="H10" s="60">
        <f t="shared" si="0"/>
        <v>100</v>
      </c>
      <c r="I10" s="74">
        <v>50</v>
      </c>
      <c r="J10" s="60">
        <f t="shared" si="1"/>
        <v>50</v>
      </c>
      <c r="K10" s="74">
        <v>50</v>
      </c>
      <c r="L10" s="75">
        <f t="shared" si="2"/>
        <v>100</v>
      </c>
    </row>
    <row r="11" spans="1:12" s="76" customFormat="1" ht="15" x14ac:dyDescent="0.25">
      <c r="A11" s="72">
        <v>5</v>
      </c>
      <c r="B11" s="77" t="s">
        <v>63</v>
      </c>
      <c r="C11" s="78" t="s">
        <v>97</v>
      </c>
      <c r="D11" s="61">
        <v>459</v>
      </c>
      <c r="E11" s="60" t="e">
        <f>#REF!/D11*100</f>
        <v>#REF!</v>
      </c>
      <c r="F11" s="61">
        <v>291</v>
      </c>
      <c r="G11" s="61">
        <v>173</v>
      </c>
      <c r="H11" s="60">
        <f t="shared" si="0"/>
        <v>59.450171821305844</v>
      </c>
      <c r="I11" s="61">
        <v>311</v>
      </c>
      <c r="J11" s="60">
        <f>I11/G11*100</f>
        <v>179.76878612716763</v>
      </c>
      <c r="K11" s="61">
        <v>350</v>
      </c>
      <c r="L11" s="75">
        <f t="shared" si="2"/>
        <v>112.54019292604502</v>
      </c>
    </row>
    <row r="12" spans="1:12" s="76" customFormat="1" ht="15" x14ac:dyDescent="0.25">
      <c r="A12" s="72">
        <v>6</v>
      </c>
      <c r="B12" s="77" t="s">
        <v>63</v>
      </c>
      <c r="C12" s="78" t="s">
        <v>80</v>
      </c>
      <c r="D12" s="61">
        <v>200</v>
      </c>
      <c r="E12" s="60" t="e">
        <f>#REF!/D12*100</f>
        <v>#REF!</v>
      </c>
      <c r="F12" s="61">
        <v>400</v>
      </c>
      <c r="G12" s="61">
        <v>360</v>
      </c>
      <c r="H12" s="60">
        <f t="shared" si="0"/>
        <v>90</v>
      </c>
      <c r="I12" s="61">
        <v>400</v>
      </c>
      <c r="J12" s="60">
        <f t="shared" ref="J12:J34" si="3">I12/G12*100</f>
        <v>111.11111111111111</v>
      </c>
      <c r="K12" s="61">
        <v>400</v>
      </c>
      <c r="L12" s="75">
        <f t="shared" si="2"/>
        <v>100</v>
      </c>
    </row>
    <row r="13" spans="1:12" s="76" customFormat="1" ht="15" x14ac:dyDescent="0.25">
      <c r="A13" s="72">
        <v>7</v>
      </c>
      <c r="B13" s="77" t="s">
        <v>63</v>
      </c>
      <c r="C13" s="79" t="s">
        <v>98</v>
      </c>
      <c r="D13" s="61">
        <v>3150</v>
      </c>
      <c r="E13" s="60" t="e">
        <f>#REF!/D13*100</f>
        <v>#REF!</v>
      </c>
      <c r="F13" s="61">
        <v>14063</v>
      </c>
      <c r="G13" s="61">
        <v>2000</v>
      </c>
      <c r="H13" s="60">
        <f t="shared" si="0"/>
        <v>14.221716561188934</v>
      </c>
      <c r="I13" s="61">
        <v>2000</v>
      </c>
      <c r="J13" s="60">
        <f t="shared" si="3"/>
        <v>100</v>
      </c>
      <c r="K13" s="61">
        <v>2000</v>
      </c>
      <c r="L13" s="75">
        <f t="shared" si="2"/>
        <v>100</v>
      </c>
    </row>
    <row r="14" spans="1:12" s="76" customFormat="1" ht="15" x14ac:dyDescent="0.25">
      <c r="A14" s="72">
        <v>8</v>
      </c>
      <c r="B14" s="77" t="s">
        <v>63</v>
      </c>
      <c r="C14" s="79" t="s">
        <v>99</v>
      </c>
      <c r="D14" s="61">
        <v>2150</v>
      </c>
      <c r="E14" s="60" t="e">
        <f>#REF!/D14*100</f>
        <v>#REF!</v>
      </c>
      <c r="F14" s="61">
        <v>3500</v>
      </c>
      <c r="G14" s="61">
        <v>1500</v>
      </c>
      <c r="H14" s="60">
        <f t="shared" si="0"/>
        <v>42.857142857142854</v>
      </c>
      <c r="I14" s="61">
        <v>1500</v>
      </c>
      <c r="J14" s="60">
        <f t="shared" si="3"/>
        <v>100</v>
      </c>
      <c r="K14" s="61">
        <v>1500</v>
      </c>
      <c r="L14" s="75">
        <f t="shared" si="2"/>
        <v>100</v>
      </c>
    </row>
    <row r="15" spans="1:12" s="76" customFormat="1" ht="29.25" x14ac:dyDescent="0.25">
      <c r="A15" s="72">
        <v>9</v>
      </c>
      <c r="B15" s="77" t="s">
        <v>63</v>
      </c>
      <c r="C15" s="79" t="s">
        <v>105</v>
      </c>
      <c r="D15" s="61"/>
      <c r="E15" s="60"/>
      <c r="F15" s="61"/>
      <c r="G15" s="61"/>
      <c r="H15" s="60"/>
      <c r="I15" s="61"/>
      <c r="J15" s="60"/>
      <c r="K15" s="61">
        <v>949</v>
      </c>
      <c r="L15" s="75"/>
    </row>
    <row r="16" spans="1:12" s="76" customFormat="1" ht="15" x14ac:dyDescent="0.25">
      <c r="A16" s="72">
        <v>10</v>
      </c>
      <c r="B16" s="77" t="s">
        <v>63</v>
      </c>
      <c r="C16" s="79" t="s">
        <v>107</v>
      </c>
      <c r="D16" s="61"/>
      <c r="E16" s="60"/>
      <c r="F16" s="61"/>
      <c r="G16" s="61"/>
      <c r="H16" s="60"/>
      <c r="I16" s="61"/>
      <c r="J16" s="60"/>
      <c r="K16" s="61">
        <v>1500</v>
      </c>
      <c r="L16" s="75"/>
    </row>
    <row r="17" spans="1:12" s="76" customFormat="1" ht="15" x14ac:dyDescent="0.25">
      <c r="A17" s="72">
        <v>11</v>
      </c>
      <c r="B17" s="77" t="s">
        <v>63</v>
      </c>
      <c r="C17" s="78" t="s">
        <v>58</v>
      </c>
      <c r="D17" s="61"/>
      <c r="E17" s="60"/>
      <c r="F17" s="61"/>
      <c r="G17" s="61">
        <v>600</v>
      </c>
      <c r="H17" s="60"/>
      <c r="I17" s="61">
        <v>869</v>
      </c>
      <c r="J17" s="60">
        <f t="shared" si="3"/>
        <v>144.83333333333331</v>
      </c>
      <c r="K17" s="61">
        <v>800</v>
      </c>
      <c r="L17" s="75">
        <f t="shared" si="2"/>
        <v>92.059838895281928</v>
      </c>
    </row>
    <row r="18" spans="1:12" s="76" customFormat="1" ht="15" x14ac:dyDescent="0.25">
      <c r="A18" s="72">
        <v>12</v>
      </c>
      <c r="B18" s="77" t="s">
        <v>63</v>
      </c>
      <c r="C18" s="78" t="s">
        <v>87</v>
      </c>
      <c r="D18" s="61"/>
      <c r="E18" s="60"/>
      <c r="F18" s="61"/>
      <c r="G18" s="61"/>
      <c r="H18" s="60"/>
      <c r="I18" s="61">
        <v>200</v>
      </c>
      <c r="J18" s="60"/>
      <c r="K18" s="61">
        <v>200</v>
      </c>
      <c r="L18" s="75">
        <f t="shared" si="2"/>
        <v>100</v>
      </c>
    </row>
    <row r="19" spans="1:12" s="76" customFormat="1" ht="15" x14ac:dyDescent="0.25">
      <c r="A19" s="72">
        <v>13</v>
      </c>
      <c r="B19" s="77" t="s">
        <v>62</v>
      </c>
      <c r="C19" s="78" t="s">
        <v>85</v>
      </c>
      <c r="D19" s="61"/>
      <c r="E19" s="60"/>
      <c r="F19" s="61">
        <v>500</v>
      </c>
      <c r="G19" s="61">
        <v>500</v>
      </c>
      <c r="H19" s="60">
        <f>G19/F19*100</f>
        <v>100</v>
      </c>
      <c r="I19" s="61">
        <v>500</v>
      </c>
      <c r="J19" s="60">
        <f t="shared" si="3"/>
        <v>100</v>
      </c>
      <c r="K19" s="61">
        <v>500</v>
      </c>
      <c r="L19" s="75">
        <f t="shared" si="2"/>
        <v>100</v>
      </c>
    </row>
    <row r="20" spans="1:12" s="76" customFormat="1" ht="15" x14ac:dyDescent="0.25">
      <c r="A20" s="72">
        <v>14</v>
      </c>
      <c r="B20" s="77" t="s">
        <v>64</v>
      </c>
      <c r="C20" s="78" t="s">
        <v>54</v>
      </c>
      <c r="D20" s="61">
        <v>2000</v>
      </c>
      <c r="E20" s="60" t="e">
        <f>#REF!/D20*100</f>
        <v>#REF!</v>
      </c>
      <c r="F20" s="61"/>
      <c r="G20" s="61">
        <v>2000</v>
      </c>
      <c r="H20" s="60"/>
      <c r="I20" s="61">
        <v>2000</v>
      </c>
      <c r="J20" s="60">
        <f t="shared" si="3"/>
        <v>100</v>
      </c>
      <c r="K20" s="61">
        <v>2000</v>
      </c>
      <c r="L20" s="75">
        <f t="shared" si="2"/>
        <v>100</v>
      </c>
    </row>
    <row r="21" spans="1:12" s="76" customFormat="1" ht="15" x14ac:dyDescent="0.25">
      <c r="A21" s="72">
        <v>15</v>
      </c>
      <c r="B21" s="77" t="s">
        <v>64</v>
      </c>
      <c r="C21" s="78" t="s">
        <v>78</v>
      </c>
      <c r="D21" s="61"/>
      <c r="E21" s="60"/>
      <c r="F21" s="61"/>
      <c r="G21" s="61">
        <v>280</v>
      </c>
      <c r="H21" s="60"/>
      <c r="I21" s="61">
        <v>280</v>
      </c>
      <c r="J21" s="60">
        <f t="shared" si="3"/>
        <v>100</v>
      </c>
      <c r="K21" s="61">
        <v>280</v>
      </c>
      <c r="L21" s="75">
        <f t="shared" si="2"/>
        <v>100</v>
      </c>
    </row>
    <row r="22" spans="1:12" s="76" customFormat="1" ht="15" x14ac:dyDescent="0.25">
      <c r="A22" s="72">
        <v>16</v>
      </c>
      <c r="B22" s="77" t="s">
        <v>64</v>
      </c>
      <c r="C22" s="78" t="s">
        <v>77</v>
      </c>
      <c r="D22" s="61">
        <v>50</v>
      </c>
      <c r="E22" s="60" t="e">
        <f>#REF!/D22*100</f>
        <v>#REF!</v>
      </c>
      <c r="F22" s="61">
        <v>70</v>
      </c>
      <c r="G22" s="61">
        <v>70</v>
      </c>
      <c r="H22" s="60">
        <f>G22/F22*100</f>
        <v>100</v>
      </c>
      <c r="I22" s="61">
        <v>70</v>
      </c>
      <c r="J22" s="60">
        <f t="shared" si="3"/>
        <v>100</v>
      </c>
      <c r="K22" s="61">
        <v>70</v>
      </c>
      <c r="L22" s="75">
        <f t="shared" si="2"/>
        <v>100</v>
      </c>
    </row>
    <row r="23" spans="1:12" s="76" customFormat="1" ht="15" x14ac:dyDescent="0.25">
      <c r="A23" s="72">
        <v>17</v>
      </c>
      <c r="B23" s="77" t="s">
        <v>64</v>
      </c>
      <c r="C23" s="78" t="s">
        <v>55</v>
      </c>
      <c r="D23" s="61">
        <v>300</v>
      </c>
      <c r="E23" s="60" t="e">
        <f>#REF!/D23*100</f>
        <v>#REF!</v>
      </c>
      <c r="F23" s="61">
        <v>1000</v>
      </c>
      <c r="G23" s="61">
        <v>500</v>
      </c>
      <c r="H23" s="60">
        <f>G23/F23*100</f>
        <v>50</v>
      </c>
      <c r="I23" s="61">
        <v>500</v>
      </c>
      <c r="J23" s="60">
        <f t="shared" si="3"/>
        <v>100</v>
      </c>
      <c r="K23" s="61">
        <v>500</v>
      </c>
      <c r="L23" s="75">
        <f t="shared" si="2"/>
        <v>100</v>
      </c>
    </row>
    <row r="24" spans="1:12" s="76" customFormat="1" ht="15" x14ac:dyDescent="0.25">
      <c r="A24" s="72">
        <v>18</v>
      </c>
      <c r="B24" s="77" t="s">
        <v>64</v>
      </c>
      <c r="C24" s="78" t="s">
        <v>108</v>
      </c>
      <c r="D24" s="61"/>
      <c r="E24" s="60"/>
      <c r="F24" s="61"/>
      <c r="G24" s="61"/>
      <c r="H24" s="60"/>
      <c r="I24" s="61">
        <v>50</v>
      </c>
      <c r="J24" s="60"/>
      <c r="K24" s="61">
        <v>50</v>
      </c>
      <c r="L24" s="75">
        <f t="shared" si="2"/>
        <v>100</v>
      </c>
    </row>
    <row r="25" spans="1:12" s="76" customFormat="1" ht="15" x14ac:dyDescent="0.25">
      <c r="A25" s="72">
        <v>19</v>
      </c>
      <c r="B25" s="77" t="s">
        <v>64</v>
      </c>
      <c r="C25" s="78" t="s">
        <v>109</v>
      </c>
      <c r="D25" s="61"/>
      <c r="E25" s="60"/>
      <c r="F25" s="61"/>
      <c r="G25" s="61"/>
      <c r="H25" s="60"/>
      <c r="I25" s="61">
        <v>3620</v>
      </c>
      <c r="J25" s="60"/>
      <c r="K25" s="61">
        <v>2500</v>
      </c>
      <c r="L25" s="75">
        <f t="shared" si="2"/>
        <v>69.060773480662988</v>
      </c>
    </row>
    <row r="26" spans="1:12" s="76" customFormat="1" ht="15" x14ac:dyDescent="0.25">
      <c r="A26" s="72">
        <v>20</v>
      </c>
      <c r="B26" s="77" t="s">
        <v>69</v>
      </c>
      <c r="C26" s="79" t="s">
        <v>121</v>
      </c>
      <c r="D26" s="61"/>
      <c r="E26" s="60"/>
      <c r="F26" s="61"/>
      <c r="G26" s="61"/>
      <c r="H26" s="60"/>
      <c r="I26" s="61"/>
      <c r="J26" s="60"/>
      <c r="K26" s="61">
        <v>200</v>
      </c>
      <c r="L26" s="75"/>
    </row>
    <row r="27" spans="1:12" s="76" customFormat="1" ht="15" x14ac:dyDescent="0.25">
      <c r="A27" s="72">
        <v>21</v>
      </c>
      <c r="B27" s="77" t="s">
        <v>69</v>
      </c>
      <c r="C27" s="78" t="s">
        <v>122</v>
      </c>
      <c r="D27" s="61"/>
      <c r="E27" s="60"/>
      <c r="F27" s="61"/>
      <c r="G27" s="61"/>
      <c r="H27" s="60"/>
      <c r="I27" s="61"/>
      <c r="J27" s="60"/>
      <c r="K27" s="61">
        <v>1000</v>
      </c>
      <c r="L27" s="75"/>
    </row>
    <row r="28" spans="1:12" s="76" customFormat="1" ht="14.25" customHeight="1" x14ac:dyDescent="0.25">
      <c r="A28" s="72">
        <v>22</v>
      </c>
      <c r="B28" s="77" t="s">
        <v>69</v>
      </c>
      <c r="C28" s="78" t="s">
        <v>123</v>
      </c>
      <c r="D28" s="61"/>
      <c r="E28" s="60"/>
      <c r="F28" s="61"/>
      <c r="G28" s="61"/>
      <c r="H28" s="60"/>
      <c r="I28" s="61"/>
      <c r="J28" s="60"/>
      <c r="K28" s="61">
        <f>150+100+350</f>
        <v>600</v>
      </c>
      <c r="L28" s="75"/>
    </row>
    <row r="29" spans="1:12" s="76" customFormat="1" ht="15" x14ac:dyDescent="0.25">
      <c r="A29" s="72">
        <v>23</v>
      </c>
      <c r="B29" s="77" t="s">
        <v>65</v>
      </c>
      <c r="C29" s="78" t="s">
        <v>112</v>
      </c>
      <c r="D29" s="61"/>
      <c r="E29" s="60"/>
      <c r="F29" s="61"/>
      <c r="G29" s="61"/>
      <c r="H29" s="60"/>
      <c r="I29" s="61"/>
      <c r="J29" s="60"/>
      <c r="K29" s="61">
        <v>0</v>
      </c>
      <c r="L29" s="75"/>
    </row>
    <row r="30" spans="1:12" s="76" customFormat="1" ht="15" x14ac:dyDescent="0.25">
      <c r="A30" s="72">
        <v>24</v>
      </c>
      <c r="B30" s="77" t="s">
        <v>65</v>
      </c>
      <c r="C30" s="79" t="s">
        <v>113</v>
      </c>
      <c r="D30" s="61"/>
      <c r="E30" s="60"/>
      <c r="F30" s="61"/>
      <c r="G30" s="61"/>
      <c r="H30" s="60"/>
      <c r="I30" s="61"/>
      <c r="J30" s="60"/>
      <c r="K30" s="61">
        <v>0</v>
      </c>
      <c r="L30" s="75"/>
    </row>
    <row r="31" spans="1:12" s="76" customFormat="1" ht="15" x14ac:dyDescent="0.25">
      <c r="A31" s="72">
        <v>25</v>
      </c>
      <c r="B31" s="77" t="s">
        <v>65</v>
      </c>
      <c r="C31" s="79" t="s">
        <v>114</v>
      </c>
      <c r="D31" s="61"/>
      <c r="E31" s="60"/>
      <c r="F31" s="61"/>
      <c r="G31" s="61"/>
      <c r="H31" s="60"/>
      <c r="I31" s="61"/>
      <c r="J31" s="60"/>
      <c r="K31" s="61">
        <v>0</v>
      </c>
      <c r="L31" s="75"/>
    </row>
    <row r="32" spans="1:12" s="76" customFormat="1" ht="15" x14ac:dyDescent="0.25">
      <c r="A32" s="72">
        <v>26</v>
      </c>
      <c r="B32" s="77" t="s">
        <v>65</v>
      </c>
      <c r="C32" s="79" t="s">
        <v>115</v>
      </c>
      <c r="D32" s="61"/>
      <c r="E32" s="60"/>
      <c r="F32" s="61"/>
      <c r="G32" s="61"/>
      <c r="H32" s="60"/>
      <c r="I32" s="61"/>
      <c r="J32" s="60"/>
      <c r="K32" s="61">
        <v>0</v>
      </c>
      <c r="L32" s="75"/>
    </row>
    <row r="33" spans="1:12" s="76" customFormat="1" ht="15" x14ac:dyDescent="0.25">
      <c r="A33" s="72">
        <v>27</v>
      </c>
      <c r="B33" s="77" t="s">
        <v>65</v>
      </c>
      <c r="C33" s="79" t="s">
        <v>100</v>
      </c>
      <c r="D33" s="61"/>
      <c r="E33" s="60"/>
      <c r="F33" s="61"/>
      <c r="G33" s="61"/>
      <c r="H33" s="60"/>
      <c r="I33" s="61">
        <v>150</v>
      </c>
      <c r="J33" s="60"/>
      <c r="K33" s="61">
        <v>200</v>
      </c>
      <c r="L33" s="75"/>
    </row>
    <row r="34" spans="1:12" s="76" customFormat="1" ht="15.75" thickBot="1" x14ac:dyDescent="0.3">
      <c r="A34" s="72">
        <v>28</v>
      </c>
      <c r="B34" s="80" t="s">
        <v>66</v>
      </c>
      <c r="C34" s="81" t="s">
        <v>79</v>
      </c>
      <c r="D34" s="82">
        <v>27182</v>
      </c>
      <c r="E34" s="83" t="e">
        <f>#REF!/D34*100</f>
        <v>#REF!</v>
      </c>
      <c r="F34" s="82">
        <v>29342</v>
      </c>
      <c r="G34" s="82">
        <v>25488</v>
      </c>
      <c r="H34" s="60">
        <f>G34/F34*100</f>
        <v>86.865244359621016</v>
      </c>
      <c r="I34" s="82">
        <v>26000</v>
      </c>
      <c r="J34" s="60">
        <f t="shared" si="3"/>
        <v>102.00878844946641</v>
      </c>
      <c r="K34" s="82">
        <v>25000</v>
      </c>
      <c r="L34" s="75">
        <f t="shared" si="2"/>
        <v>96.15384615384616</v>
      </c>
    </row>
    <row r="35" spans="1:12" ht="24.75" customHeight="1" thickTop="1" thickBot="1" x14ac:dyDescent="0.3">
      <c r="A35" s="121" t="s">
        <v>17</v>
      </c>
      <c r="B35" s="122"/>
      <c r="C35" s="122"/>
      <c r="D35" s="46">
        <f>SUM(D9:D34)</f>
        <v>35841</v>
      </c>
      <c r="E35" s="46" t="e">
        <f t="shared" ref="E35:F35" si="4">SUM(E7:E34)</f>
        <v>#REF!</v>
      </c>
      <c r="F35" s="46">
        <f t="shared" si="4"/>
        <v>50331</v>
      </c>
      <c r="G35" s="46">
        <f>SUM(G7:G34)</f>
        <v>34636</v>
      </c>
      <c r="H35" s="58" t="e">
        <f>G35/#REF!*100</f>
        <v>#REF!</v>
      </c>
      <c r="I35" s="46">
        <f>SUM(I7:I34)</f>
        <v>39865</v>
      </c>
      <c r="J35" s="58">
        <f>I35/G35*100</f>
        <v>115.0970088924818</v>
      </c>
      <c r="K35" s="46">
        <f>SUM(K7:K34)</f>
        <v>42014</v>
      </c>
      <c r="L35" s="71">
        <f>K35/I35*100</f>
        <v>105.39069359086919</v>
      </c>
    </row>
    <row r="36" spans="1:12" ht="15" thickTop="1" x14ac:dyDescent="0.2">
      <c r="G36" s="50"/>
    </row>
    <row r="37" spans="1:12" x14ac:dyDescent="0.2">
      <c r="G37" s="50"/>
    </row>
    <row r="38" spans="1:12" x14ac:dyDescent="0.2">
      <c r="G38" s="50"/>
    </row>
    <row r="39" spans="1:12" x14ac:dyDescent="0.2">
      <c r="G39" s="50"/>
    </row>
    <row r="40" spans="1:12" x14ac:dyDescent="0.2">
      <c r="G40" s="50"/>
    </row>
    <row r="41" spans="1:12" x14ac:dyDescent="0.2">
      <c r="G41" s="50"/>
    </row>
    <row r="42" spans="1:12" x14ac:dyDescent="0.2">
      <c r="G42" s="50"/>
    </row>
    <row r="43" spans="1:12" x14ac:dyDescent="0.2">
      <c r="G43" s="50"/>
    </row>
    <row r="44" spans="1:12" x14ac:dyDescent="0.2">
      <c r="G44" s="50"/>
    </row>
    <row r="45" spans="1:12" x14ac:dyDescent="0.2">
      <c r="G45" s="50"/>
    </row>
    <row r="46" spans="1:12" x14ac:dyDescent="0.2">
      <c r="G46" s="50"/>
    </row>
    <row r="47" spans="1:12" x14ac:dyDescent="0.2">
      <c r="G47" s="50"/>
    </row>
    <row r="48" spans="1:12" x14ac:dyDescent="0.2">
      <c r="G48" s="50"/>
    </row>
    <row r="49" spans="7:7" x14ac:dyDescent="0.2">
      <c r="G49" s="50"/>
    </row>
    <row r="50" spans="7:7" x14ac:dyDescent="0.2">
      <c r="G50" s="50"/>
    </row>
    <row r="51" spans="7:7" x14ac:dyDescent="0.2">
      <c r="G51" s="50"/>
    </row>
    <row r="52" spans="7:7" x14ac:dyDescent="0.2">
      <c r="G52" s="50"/>
    </row>
    <row r="53" spans="7:7" x14ac:dyDescent="0.2">
      <c r="G53" s="50"/>
    </row>
    <row r="54" spans="7:7" x14ac:dyDescent="0.2">
      <c r="G54" s="50"/>
    </row>
    <row r="55" spans="7:7" x14ac:dyDescent="0.2">
      <c r="G55" s="50"/>
    </row>
    <row r="56" spans="7:7" x14ac:dyDescent="0.2">
      <c r="G56" s="50"/>
    </row>
    <row r="57" spans="7:7" x14ac:dyDescent="0.2">
      <c r="G57" s="50"/>
    </row>
    <row r="58" spans="7:7" x14ac:dyDescent="0.2">
      <c r="G58" s="50"/>
    </row>
    <row r="59" spans="7:7" x14ac:dyDescent="0.2">
      <c r="G59" s="50"/>
    </row>
    <row r="60" spans="7:7" x14ac:dyDescent="0.2">
      <c r="G60" s="50"/>
    </row>
    <row r="61" spans="7:7" x14ac:dyDescent="0.2">
      <c r="G61" s="50"/>
    </row>
    <row r="62" spans="7:7" x14ac:dyDescent="0.2">
      <c r="G62" s="50"/>
    </row>
    <row r="63" spans="7:7" x14ac:dyDescent="0.2">
      <c r="G63" s="50"/>
    </row>
    <row r="64" spans="7:7" x14ac:dyDescent="0.2">
      <c r="G64" s="50"/>
    </row>
    <row r="65" spans="7:7" x14ac:dyDescent="0.2">
      <c r="G65" s="50"/>
    </row>
    <row r="66" spans="7:7" x14ac:dyDescent="0.2">
      <c r="G66" s="50"/>
    </row>
    <row r="67" spans="7:7" x14ac:dyDescent="0.2">
      <c r="G67" s="50"/>
    </row>
    <row r="68" spans="7:7" x14ac:dyDescent="0.2">
      <c r="G68" s="50"/>
    </row>
    <row r="69" spans="7:7" x14ac:dyDescent="0.2">
      <c r="G69" s="50"/>
    </row>
    <row r="70" spans="7:7" x14ac:dyDescent="0.2">
      <c r="G70" s="50"/>
    </row>
    <row r="71" spans="7:7" x14ac:dyDescent="0.2">
      <c r="G71" s="50"/>
    </row>
    <row r="72" spans="7:7" x14ac:dyDescent="0.2">
      <c r="G72" s="50"/>
    </row>
    <row r="73" spans="7:7" x14ac:dyDescent="0.2">
      <c r="G73" s="50"/>
    </row>
    <row r="74" spans="7:7" x14ac:dyDescent="0.2">
      <c r="G74" s="50"/>
    </row>
  </sheetData>
  <mergeCells count="1">
    <mergeCell ref="A35:C35"/>
  </mergeCells>
  <phoneticPr fontId="5" type="noConversion"/>
  <pageMargins left="0.86614173228346458" right="0.98425196850393704" top="0.98425196850393704" bottom="0.59055118110236227" header="0.51181102362204722" footer="0.51181102362204722"/>
  <pageSetup paperSize="9" scale="70" firstPageNumber="161" orientation="landscape" useFirstPageNumber="1" r:id="rId1"/>
  <headerFooter alignWithMargins="0">
    <oddFooter>&amp;L&amp;"Arial,Kurzíva"Zastupitelstvo Olomouckého kraje 16-12-2011
6. -  Rozpočet Olomouckého kraje 2012 - návrh rozpočtu
Příloha č. 7: Přehled dotačních titulů za období 2009-2012&amp;R&amp;"Arial,Kurzíva"Strana &amp;P (celkem 167)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J33"/>
  <sheetViews>
    <sheetView workbookViewId="0">
      <selection activeCell="C1" sqref="C1"/>
    </sheetView>
  </sheetViews>
  <sheetFormatPr defaultRowHeight="12.75" x14ac:dyDescent="0.2"/>
  <cols>
    <col min="2" max="2" width="69.140625" customWidth="1"/>
    <col min="3" max="3" width="12.85546875" customWidth="1"/>
    <col min="4" max="4" width="13" customWidth="1"/>
    <col min="5" max="7" width="12.28515625" customWidth="1"/>
    <col min="8" max="8" width="12" customWidth="1"/>
  </cols>
  <sheetData>
    <row r="1" spans="1:8" ht="15.75" x14ac:dyDescent="0.25">
      <c r="A1" s="20" t="s">
        <v>50</v>
      </c>
    </row>
    <row r="2" spans="1:8" ht="13.5" thickBot="1" x14ac:dyDescent="0.25">
      <c r="H2" s="8" t="s">
        <v>47</v>
      </c>
    </row>
    <row r="3" spans="1:8" x14ac:dyDescent="0.2">
      <c r="A3" s="17" t="s">
        <v>0</v>
      </c>
      <c r="B3" s="13" t="s">
        <v>32</v>
      </c>
      <c r="C3" s="15">
        <v>2005</v>
      </c>
      <c r="D3" s="13">
        <v>2006</v>
      </c>
      <c r="E3" s="15">
        <v>2007</v>
      </c>
      <c r="F3" s="13">
        <v>2008</v>
      </c>
      <c r="G3" s="15" t="s">
        <v>48</v>
      </c>
      <c r="H3" s="14" t="s">
        <v>49</v>
      </c>
    </row>
    <row r="4" spans="1:8" x14ac:dyDescent="0.2">
      <c r="A4" s="18">
        <v>1</v>
      </c>
      <c r="B4" s="9" t="s">
        <v>1</v>
      </c>
      <c r="C4" s="16">
        <v>33461.5</v>
      </c>
      <c r="D4" s="10">
        <v>50247.008999999998</v>
      </c>
      <c r="E4" s="16">
        <v>52373</v>
      </c>
      <c r="F4" s="10">
        <v>78861.348499999993</v>
      </c>
      <c r="G4" s="16">
        <v>51485</v>
      </c>
      <c r="H4" s="11">
        <v>45135</v>
      </c>
    </row>
    <row r="5" spans="1:8" x14ac:dyDescent="0.2">
      <c r="A5" s="18">
        <v>2</v>
      </c>
      <c r="B5" s="9" t="s">
        <v>2</v>
      </c>
      <c r="C5" s="16">
        <v>5488.1109999999999</v>
      </c>
      <c r="D5" s="10">
        <v>6487.2004000000006</v>
      </c>
      <c r="E5" s="16">
        <v>7103.3265000000001</v>
      </c>
      <c r="F5" s="10">
        <v>8891.2990000000009</v>
      </c>
      <c r="G5" s="16">
        <v>10778.31</v>
      </c>
      <c r="H5" s="11">
        <v>7780.5060000000003</v>
      </c>
    </row>
    <row r="6" spans="1:8" x14ac:dyDescent="0.2">
      <c r="A6" s="18">
        <v>8</v>
      </c>
      <c r="B6" s="9" t="s">
        <v>4</v>
      </c>
      <c r="C6" s="16">
        <v>2993.1325000000002</v>
      </c>
      <c r="D6" s="10">
        <v>2999.3786</v>
      </c>
      <c r="E6" s="16">
        <v>2999.9850000000001</v>
      </c>
      <c r="F6" s="10">
        <v>5966.1469999999999</v>
      </c>
      <c r="G6" s="16">
        <v>6000</v>
      </c>
      <c r="H6" s="11">
        <v>2661.5</v>
      </c>
    </row>
    <row r="7" spans="1:8" x14ac:dyDescent="0.2">
      <c r="A7" s="18">
        <v>9</v>
      </c>
      <c r="B7" s="9" t="s">
        <v>5</v>
      </c>
      <c r="C7" s="16">
        <v>7008.67</v>
      </c>
      <c r="D7" s="10">
        <v>24676.9879</v>
      </c>
      <c r="E7" s="16">
        <v>6798.2754000000004</v>
      </c>
      <c r="F7" s="10">
        <v>7540.01775</v>
      </c>
      <c r="G7" s="16">
        <v>20399</v>
      </c>
      <c r="H7" s="11">
        <v>4949.0450000000001</v>
      </c>
    </row>
    <row r="8" spans="1:8" x14ac:dyDescent="0.2">
      <c r="A8" s="18">
        <v>16</v>
      </c>
      <c r="B8" s="9" t="s">
        <v>6</v>
      </c>
      <c r="C8" s="16">
        <v>7137.8394600000001</v>
      </c>
      <c r="D8" s="10">
        <v>37168.231</v>
      </c>
      <c r="E8" s="16">
        <v>47397.836000000003</v>
      </c>
      <c r="F8" s="10">
        <v>78077.679999999993</v>
      </c>
      <c r="G8" s="16">
        <v>62681</v>
      </c>
      <c r="H8" s="11">
        <v>46284.87</v>
      </c>
    </row>
    <row r="9" spans="1:8" x14ac:dyDescent="0.2">
      <c r="A9" s="18">
        <v>17</v>
      </c>
      <c r="B9" s="9" t="s">
        <v>7</v>
      </c>
      <c r="C9" s="16">
        <v>39585.739959999999</v>
      </c>
      <c r="D9" s="10">
        <v>44549.053399999997</v>
      </c>
      <c r="E9" s="16">
        <v>44632.533539999997</v>
      </c>
      <c r="F9" s="10">
        <v>44912.027000000002</v>
      </c>
      <c r="G9" s="16">
        <v>45000</v>
      </c>
      <c r="H9" s="11">
        <v>44484.752999999997</v>
      </c>
    </row>
    <row r="10" spans="1:8" x14ac:dyDescent="0.2">
      <c r="A10" s="18">
        <v>18</v>
      </c>
      <c r="B10" s="9" t="s">
        <v>18</v>
      </c>
      <c r="C10" s="16">
        <v>0</v>
      </c>
      <c r="D10" s="10">
        <v>1250</v>
      </c>
      <c r="E10" s="16">
        <v>0</v>
      </c>
      <c r="F10" s="10">
        <v>0</v>
      </c>
      <c r="G10" s="16">
        <v>5000</v>
      </c>
      <c r="H10" s="11">
        <v>5000</v>
      </c>
    </row>
    <row r="11" spans="1:8" x14ac:dyDescent="0.2">
      <c r="A11" s="18">
        <v>31</v>
      </c>
      <c r="B11" s="9" t="s">
        <v>52</v>
      </c>
      <c r="C11" s="16">
        <v>0</v>
      </c>
      <c r="D11" s="10">
        <v>0</v>
      </c>
      <c r="E11" s="16">
        <v>0</v>
      </c>
      <c r="F11" s="10">
        <v>0</v>
      </c>
      <c r="G11" s="16">
        <v>25000</v>
      </c>
      <c r="H11" s="11">
        <v>0</v>
      </c>
    </row>
    <row r="12" spans="1:8" x14ac:dyDescent="0.2">
      <c r="A12" s="18">
        <v>102</v>
      </c>
      <c r="B12" s="9" t="s">
        <v>24</v>
      </c>
      <c r="C12" s="16">
        <v>7200</v>
      </c>
      <c r="D12" s="10">
        <v>7200</v>
      </c>
      <c r="E12" s="16">
        <v>6976.90625</v>
      </c>
      <c r="F12" s="10">
        <v>7200</v>
      </c>
      <c r="G12" s="16">
        <v>4320</v>
      </c>
      <c r="H12" s="11">
        <v>4320</v>
      </c>
    </row>
    <row r="13" spans="1:8" x14ac:dyDescent="0.2">
      <c r="A13" s="18">
        <v>103</v>
      </c>
      <c r="B13" s="9" t="s">
        <v>8</v>
      </c>
      <c r="C13" s="16">
        <v>2999.0819999999999</v>
      </c>
      <c r="D13" s="10">
        <v>2969.9090000000001</v>
      </c>
      <c r="E13" s="16">
        <v>2999.1860000000001</v>
      </c>
      <c r="F13" s="10">
        <v>3000</v>
      </c>
      <c r="G13" s="16">
        <v>1200</v>
      </c>
      <c r="H13" s="11">
        <v>0</v>
      </c>
    </row>
    <row r="14" spans="1:8" x14ac:dyDescent="0.2">
      <c r="A14" s="18">
        <v>105</v>
      </c>
      <c r="B14" s="9" t="s">
        <v>21</v>
      </c>
      <c r="C14" s="16">
        <v>0</v>
      </c>
      <c r="D14" s="10">
        <v>29930.413</v>
      </c>
      <c r="E14" s="16">
        <v>32870</v>
      </c>
      <c r="F14" s="10">
        <v>37158</v>
      </c>
      <c r="G14" s="16">
        <v>39230</v>
      </c>
      <c r="H14" s="11">
        <v>39190</v>
      </c>
    </row>
    <row r="15" spans="1:8" x14ac:dyDescent="0.2">
      <c r="A15" s="18">
        <v>109</v>
      </c>
      <c r="B15" s="9" t="s">
        <v>25</v>
      </c>
      <c r="C15" s="16">
        <v>0</v>
      </c>
      <c r="D15" s="10">
        <v>0</v>
      </c>
      <c r="E15" s="16">
        <v>149.5</v>
      </c>
      <c r="F15" s="10">
        <v>352.52600000000001</v>
      </c>
      <c r="G15" s="16">
        <v>340</v>
      </c>
      <c r="H15" s="11">
        <v>175.4</v>
      </c>
    </row>
    <row r="16" spans="1:8" x14ac:dyDescent="0.2">
      <c r="A16" s="18">
        <v>110</v>
      </c>
      <c r="B16" s="9" t="s">
        <v>26</v>
      </c>
      <c r="C16" s="16">
        <v>0</v>
      </c>
      <c r="D16" s="10">
        <v>0</v>
      </c>
      <c r="E16" s="16">
        <v>864</v>
      </c>
      <c r="F16" s="10">
        <v>1867.5</v>
      </c>
      <c r="G16" s="16">
        <v>2000</v>
      </c>
      <c r="H16" s="11">
        <v>762</v>
      </c>
    </row>
    <row r="17" spans="1:10" x14ac:dyDescent="0.2">
      <c r="A17" s="18">
        <v>112</v>
      </c>
      <c r="B17" s="9" t="s">
        <v>33</v>
      </c>
      <c r="C17" s="16">
        <v>0</v>
      </c>
      <c r="D17" s="10">
        <v>0</v>
      </c>
      <c r="E17" s="16">
        <v>0</v>
      </c>
      <c r="F17" s="10">
        <v>893.65210000000002</v>
      </c>
      <c r="G17" s="16">
        <v>1030</v>
      </c>
      <c r="H17" s="11">
        <v>667.86199999999997</v>
      </c>
    </row>
    <row r="18" spans="1:10" x14ac:dyDescent="0.2">
      <c r="A18" s="18">
        <v>200</v>
      </c>
      <c r="B18" s="9" t="s">
        <v>9</v>
      </c>
      <c r="C18" s="16">
        <v>2133</v>
      </c>
      <c r="D18" s="10">
        <v>2200</v>
      </c>
      <c r="E18" s="16">
        <v>2200</v>
      </c>
      <c r="F18" s="10">
        <v>2200</v>
      </c>
      <c r="G18" s="16">
        <v>2200</v>
      </c>
      <c r="H18" s="11">
        <v>0</v>
      </c>
    </row>
    <row r="19" spans="1:10" x14ac:dyDescent="0.2">
      <c r="A19" s="18">
        <v>201</v>
      </c>
      <c r="B19" s="9" t="s">
        <v>10</v>
      </c>
      <c r="C19" s="16">
        <v>700</v>
      </c>
      <c r="D19" s="10">
        <v>700</v>
      </c>
      <c r="E19" s="16">
        <v>700</v>
      </c>
      <c r="F19" s="10">
        <v>500</v>
      </c>
      <c r="G19" s="16">
        <v>0</v>
      </c>
      <c r="H19" s="11">
        <v>0</v>
      </c>
    </row>
    <row r="20" spans="1:10" x14ac:dyDescent="0.2">
      <c r="A20" s="18">
        <v>204</v>
      </c>
      <c r="B20" s="9" t="s">
        <v>51</v>
      </c>
      <c r="C20" s="16">
        <v>9920</v>
      </c>
      <c r="D20" s="10">
        <v>10200</v>
      </c>
      <c r="E20" s="16">
        <v>10200</v>
      </c>
      <c r="F20" s="10">
        <v>10200</v>
      </c>
      <c r="G20" s="16">
        <v>10250</v>
      </c>
      <c r="H20" s="11">
        <v>7910</v>
      </c>
    </row>
    <row r="21" spans="1:10" x14ac:dyDescent="0.2">
      <c r="A21" s="18">
        <v>209</v>
      </c>
      <c r="B21" s="9" t="s">
        <v>27</v>
      </c>
      <c r="C21" s="16">
        <v>8940.7999999999993</v>
      </c>
      <c r="D21" s="10">
        <v>12992.52</v>
      </c>
      <c r="E21" s="16">
        <v>24528.428</v>
      </c>
      <c r="F21" s="10">
        <v>33989.478200000005</v>
      </c>
      <c r="G21" s="16">
        <v>32500.01</v>
      </c>
      <c r="H21" s="11">
        <v>17341.900000000001</v>
      </c>
    </row>
    <row r="22" spans="1:10" x14ac:dyDescent="0.2">
      <c r="A22" s="18">
        <v>254</v>
      </c>
      <c r="B22" s="9" t="s">
        <v>35</v>
      </c>
      <c r="C22" s="16">
        <v>0</v>
      </c>
      <c r="D22" s="10">
        <v>0</v>
      </c>
      <c r="E22" s="16">
        <v>0</v>
      </c>
      <c r="F22" s="10">
        <v>2500</v>
      </c>
      <c r="G22" s="16">
        <v>2500</v>
      </c>
      <c r="H22" s="11">
        <v>0</v>
      </c>
    </row>
    <row r="23" spans="1:10" x14ac:dyDescent="0.2">
      <c r="A23" s="18">
        <v>255</v>
      </c>
      <c r="B23" s="9" t="s">
        <v>36</v>
      </c>
      <c r="C23" s="16">
        <v>0</v>
      </c>
      <c r="D23" s="10">
        <v>0</v>
      </c>
      <c r="E23" s="16">
        <v>0</v>
      </c>
      <c r="F23" s="10">
        <v>178</v>
      </c>
      <c r="G23" s="16">
        <v>850</v>
      </c>
      <c r="H23" s="12">
        <v>0</v>
      </c>
      <c r="I23" s="4"/>
      <c r="J23" s="4"/>
    </row>
    <row r="24" spans="1:10" x14ac:dyDescent="0.2">
      <c r="A24" s="18">
        <v>405</v>
      </c>
      <c r="B24" s="9" t="s">
        <v>28</v>
      </c>
      <c r="C24" s="16">
        <v>0</v>
      </c>
      <c r="D24" s="10">
        <v>4000</v>
      </c>
      <c r="E24" s="16">
        <v>5780</v>
      </c>
      <c r="F24" s="10">
        <v>5780</v>
      </c>
      <c r="G24" s="16">
        <v>0</v>
      </c>
      <c r="H24" s="12">
        <v>0</v>
      </c>
      <c r="I24" s="4"/>
      <c r="J24" s="4"/>
    </row>
    <row r="25" spans="1:10" x14ac:dyDescent="0.2">
      <c r="A25" s="18">
        <v>406</v>
      </c>
      <c r="B25" s="9" t="s">
        <v>13</v>
      </c>
      <c r="C25" s="16">
        <v>9999.9734100000005</v>
      </c>
      <c r="D25" s="10">
        <v>10000</v>
      </c>
      <c r="E25" s="16">
        <v>0</v>
      </c>
      <c r="F25" s="10">
        <v>0</v>
      </c>
      <c r="G25" s="16">
        <v>0</v>
      </c>
      <c r="H25" s="12">
        <v>0</v>
      </c>
      <c r="I25" s="4"/>
      <c r="J25" s="4"/>
    </row>
    <row r="26" spans="1:10" x14ac:dyDescent="0.2">
      <c r="A26" s="18">
        <v>407</v>
      </c>
      <c r="B26" s="9" t="s">
        <v>29</v>
      </c>
      <c r="C26" s="16">
        <v>0</v>
      </c>
      <c r="D26" s="10">
        <v>0</v>
      </c>
      <c r="E26" s="16">
        <v>935.9905</v>
      </c>
      <c r="F26" s="10">
        <v>1000</v>
      </c>
      <c r="G26" s="16">
        <v>0</v>
      </c>
      <c r="H26" s="11">
        <v>0</v>
      </c>
    </row>
    <row r="27" spans="1:10" x14ac:dyDescent="0.2">
      <c r="A27" s="18">
        <v>408</v>
      </c>
      <c r="B27" s="9" t="s">
        <v>30</v>
      </c>
      <c r="C27" s="16">
        <v>0</v>
      </c>
      <c r="D27" s="10">
        <v>0</v>
      </c>
      <c r="E27" s="16">
        <v>1000</v>
      </c>
      <c r="F27" s="10">
        <v>1000</v>
      </c>
      <c r="G27" s="16">
        <v>0</v>
      </c>
      <c r="H27" s="11">
        <v>0</v>
      </c>
    </row>
    <row r="28" spans="1:10" x14ac:dyDescent="0.2">
      <c r="A28" s="18">
        <v>550</v>
      </c>
      <c r="B28" s="9" t="s">
        <v>14</v>
      </c>
      <c r="C28" s="16">
        <v>21098.505000000001</v>
      </c>
      <c r="D28" s="10">
        <v>19020.267</v>
      </c>
      <c r="E28" s="16">
        <v>19472.791000000001</v>
      </c>
      <c r="F28" s="10">
        <v>17561.276000000002</v>
      </c>
      <c r="G28" s="16">
        <v>15300</v>
      </c>
      <c r="H28" s="11">
        <v>3950.8180000000002</v>
      </c>
    </row>
    <row r="29" spans="1:10" x14ac:dyDescent="0.2">
      <c r="A29" s="18">
        <v>552</v>
      </c>
      <c r="B29" s="9" t="s">
        <v>15</v>
      </c>
      <c r="C29" s="16">
        <v>5799.1779999999999</v>
      </c>
      <c r="D29" s="10">
        <v>5911.04</v>
      </c>
      <c r="E29" s="16">
        <v>6656</v>
      </c>
      <c r="F29" s="10">
        <v>6953.1629999999996</v>
      </c>
      <c r="G29" s="16">
        <v>7000</v>
      </c>
      <c r="H29" s="11">
        <v>3000</v>
      </c>
    </row>
    <row r="30" spans="1:10" x14ac:dyDescent="0.2">
      <c r="A30" s="18">
        <v>553</v>
      </c>
      <c r="B30" s="9" t="s">
        <v>46</v>
      </c>
      <c r="C30" s="16">
        <v>0</v>
      </c>
      <c r="D30" s="10">
        <v>0</v>
      </c>
      <c r="E30" s="16">
        <v>0</v>
      </c>
      <c r="F30" s="10">
        <v>498.35</v>
      </c>
      <c r="G30" s="16">
        <v>504.8</v>
      </c>
      <c r="H30" s="11">
        <v>477.4</v>
      </c>
    </row>
    <row r="31" spans="1:10" x14ac:dyDescent="0.2">
      <c r="A31" s="18">
        <v>605</v>
      </c>
      <c r="B31" s="9" t="s">
        <v>16</v>
      </c>
      <c r="C31" s="16">
        <v>14408.87</v>
      </c>
      <c r="D31" s="10">
        <v>14774</v>
      </c>
      <c r="E31" s="16">
        <v>12000</v>
      </c>
      <c r="F31" s="10">
        <v>0</v>
      </c>
      <c r="G31" s="16">
        <v>8434.5</v>
      </c>
      <c r="H31" s="11">
        <v>8434.5</v>
      </c>
    </row>
    <row r="32" spans="1:10" x14ac:dyDescent="0.2">
      <c r="A32" s="19">
        <v>608</v>
      </c>
      <c r="B32" s="3" t="s">
        <v>23</v>
      </c>
      <c r="C32" s="16">
        <v>9000</v>
      </c>
      <c r="D32" s="10">
        <v>10670</v>
      </c>
      <c r="E32" s="16">
        <v>11620</v>
      </c>
      <c r="F32" s="10">
        <v>7238.9449999999997</v>
      </c>
      <c r="G32" s="16">
        <v>7065.5</v>
      </c>
      <c r="H32" s="11">
        <v>6103.5230000000001</v>
      </c>
    </row>
    <row r="33" spans="1:8" ht="13.5" thickBot="1" x14ac:dyDescent="0.25">
      <c r="A33" s="21"/>
      <c r="B33" s="22" t="s">
        <v>17</v>
      </c>
      <c r="C33" s="23">
        <f t="shared" ref="C33:H33" si="0">SUM(C4:C32)</f>
        <v>187874.40132999996</v>
      </c>
      <c r="D33" s="24">
        <f t="shared" si="0"/>
        <v>297946.00929999998</v>
      </c>
      <c r="E33" s="23">
        <f t="shared" si="0"/>
        <v>300257.75819000002</v>
      </c>
      <c r="F33" s="24">
        <f t="shared" si="0"/>
        <v>364319.40955000004</v>
      </c>
      <c r="G33" s="23">
        <f t="shared" si="0"/>
        <v>361068.12</v>
      </c>
      <c r="H33" s="25">
        <f t="shared" si="0"/>
        <v>248629.07699999996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dotační titluy 2005 - 2009</vt:lpstr>
      <vt:lpstr>dotační titluy 2005 - 2009 (2)</vt:lpstr>
      <vt:lpstr>2008-2012</vt:lpstr>
      <vt:lpstr>ÚZ 16</vt:lpstr>
      <vt:lpstr>dotační titluy 2005 - 2009  (2)</vt:lpstr>
      <vt:lpstr>'2008-2012'!Oblast_tisku</vt:lpstr>
      <vt:lpstr>'ÚZ 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Vítková Petra</cp:lastModifiedBy>
  <cp:lastPrinted>2011-11-30T09:54:25Z</cp:lastPrinted>
  <dcterms:created xsi:type="dcterms:W3CDTF">2009-08-31T11:17:50Z</dcterms:created>
  <dcterms:modified xsi:type="dcterms:W3CDTF">2011-11-30T09:54:34Z</dcterms:modified>
</cp:coreProperties>
</file>